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9120" activeTab="0"/>
  </bookViews>
  <sheets>
    <sheet name="Table 1" sheetId="1" r:id="rId1"/>
    <sheet name="Table 2" sheetId="2" r:id="rId2"/>
    <sheet name="Table 3" sheetId="3" r:id="rId3"/>
    <sheet name="Table 4" sheetId="4" r:id="rId4"/>
    <sheet name="HHINC" sheetId="5" r:id="rId5"/>
    <sheet name="ERNING" sheetId="6" r:id="rId6"/>
    <sheet name="WORK_ST" sheetId="7" r:id="rId7"/>
    <sheet name="ERN_FTPT" sheetId="8" r:id="rId8"/>
    <sheet name="EDUCAT" sheetId="9" r:id="rId9"/>
    <sheet name="OCCUP" sheetId="10" r:id="rId10"/>
    <sheet name="SEXRATIO" sheetId="11" r:id="rId11"/>
  </sheets>
  <definedNames>
    <definedName name="_xlnm.Print_Area" localSheetId="7">'ERN_FTPT'!$A$1:$G$22</definedName>
    <definedName name="_xlnm.Print_Area" localSheetId="4">'HHINC'!$A$1:$I$24</definedName>
    <definedName name="_xlnm.Print_Area" localSheetId="10">'SEXRATIO'!$A$1:$G$22</definedName>
    <definedName name="_xlnm.Print_Area" localSheetId="6">'WORK_ST'!$A$1:$J$22</definedName>
  </definedNames>
  <calcPr fullCalcOnLoad="1"/>
</workbook>
</file>

<file path=xl/sharedStrings.xml><?xml version="1.0" encoding="utf-8"?>
<sst xmlns="http://schemas.openxmlformats.org/spreadsheetml/2006/main" count="296" uniqueCount="119">
  <si>
    <t>GROUP</t>
  </si>
  <si>
    <t>HH</t>
  </si>
  <si>
    <t>MEDIAN HHI</t>
  </si>
  <si>
    <t>MARRIED COUPLE FAMILY</t>
  </si>
  <si>
    <t>OTHER FAMILY HH</t>
  </si>
  <si>
    <t>NON FAMILY HH</t>
  </si>
  <si>
    <t>% MARRIED COUPLE FAMILY</t>
  </si>
  <si>
    <t>% OTHER FAMILY HH</t>
  </si>
  <si>
    <t>% NON FAMILY HH</t>
  </si>
  <si>
    <t>MEDIAN HOUSEHOLD INCOME AND FAMILY STRUCTURE</t>
  </si>
  <si>
    <t>MEDIAN EARNING</t>
  </si>
  <si>
    <t>NOT IN LABOR FORCE</t>
  </si>
  <si>
    <t>PRIVATE</t>
  </si>
  <si>
    <t>SELF-EMP</t>
  </si>
  <si>
    <t>NO PAY FAM WORK</t>
  </si>
  <si>
    <t>UNEMP</t>
  </si>
  <si>
    <t>PERSON</t>
  </si>
  <si>
    <t>% NOT IN LABOR FORCE</t>
  </si>
  <si>
    <t>PART TIME FULL YEAR</t>
  </si>
  <si>
    <t>FULL TIME FULL YEAR</t>
  </si>
  <si>
    <t>FULL TIME PART YEAR</t>
  </si>
  <si>
    <t>PART TIME PART YEAR</t>
  </si>
  <si>
    <t>%FULL TIME FULL YEAR</t>
  </si>
  <si>
    <t>%PART TIME FULL YEAR</t>
  </si>
  <si>
    <t>%FULL TIME PART YEAR</t>
  </si>
  <si>
    <t>%PART TIME PART YEAR</t>
  </si>
  <si>
    <t>EDUCATIONAL ATTAINMENT</t>
  </si>
  <si>
    <t>LESS THAN HIGH SCHOOL</t>
  </si>
  <si>
    <t>HS GRAD</t>
  </si>
  <si>
    <t>SOME COLLEGE</t>
  </si>
  <si>
    <t>BA+</t>
  </si>
  <si>
    <t>%LESS THAN HIGH SCHOOL</t>
  </si>
  <si>
    <t>%HS GRAD</t>
  </si>
  <si>
    <t>%SOME COLLEGE</t>
  </si>
  <si>
    <t>%BA+</t>
  </si>
  <si>
    <t>MEDIAN EARNING PART TIME PART YEAR</t>
  </si>
  <si>
    <t>MEDIAN EARNING FULL TIME FULL YEAR</t>
  </si>
  <si>
    <t>MEDIAN EARNING PART TIME FULL YEAR</t>
  </si>
  <si>
    <t>MEDIAN EARNING FULL TIME PART YEAR</t>
  </si>
  <si>
    <t>GOVT</t>
  </si>
  <si>
    <t>% PRIVATE</t>
  </si>
  <si>
    <t>% GOVT</t>
  </si>
  <si>
    <t>% SELF-EMP</t>
  </si>
  <si>
    <t>% NO PAY FAM WORK</t>
  </si>
  <si>
    <t>% UNEMP</t>
  </si>
  <si>
    <t>EXEC MAN BUS FIN</t>
  </si>
  <si>
    <t>PROF SPEC</t>
  </si>
  <si>
    <t>PROT SERVICE</t>
  </si>
  <si>
    <t>FOOD SERVICE</t>
  </si>
  <si>
    <t>SALES</t>
  </si>
  <si>
    <t>ADM SUPPORT AND OFFICE</t>
  </si>
  <si>
    <t>FOREST FISHING AGRI</t>
  </si>
  <si>
    <t>CONSTR EXTRACT</t>
  </si>
  <si>
    <t>REPAIR</t>
  </si>
  <si>
    <t>PROD</t>
  </si>
  <si>
    <t>TRANS/MAT MOVER</t>
  </si>
  <si>
    <t>MILITARY</t>
  </si>
  <si>
    <t>OCCUPATION AGE 25-65 WORKING PERSONS</t>
  </si>
  <si>
    <t>HEALTH TECH ASSIST</t>
  </si>
  <si>
    <t>PERS SERVICE</t>
  </si>
  <si>
    <t>MALE</t>
  </si>
  <si>
    <t>FEMALE</t>
  </si>
  <si>
    <t>% MALE</t>
  </si>
  <si>
    <t>% FEMALE</t>
  </si>
  <si>
    <t>SEX RATIO FEMALE TO MALE</t>
  </si>
  <si>
    <t>MEDIAN EARNING AND CLASS OF WORKER (AGE 25-65)</t>
  </si>
  <si>
    <t>MEDIAN EARNINGS BY FULL/PART TIME WORKERS BY SELECTED GROUPS (AGE 25-65)</t>
  </si>
  <si>
    <t>Foreign Born</t>
  </si>
  <si>
    <t>Dominican Republic</t>
  </si>
  <si>
    <t>Jamaica</t>
  </si>
  <si>
    <t>India</t>
  </si>
  <si>
    <t>Mexico</t>
  </si>
  <si>
    <t>Italy</t>
  </si>
  <si>
    <t>Ecuador</t>
  </si>
  <si>
    <t>Columbia</t>
  </si>
  <si>
    <t>Poland</t>
  </si>
  <si>
    <t>Haiti</t>
  </si>
  <si>
    <t>Guyana</t>
  </si>
  <si>
    <t>Korea</t>
  </si>
  <si>
    <t>China All</t>
  </si>
  <si>
    <t>Total Population</t>
  </si>
  <si>
    <t>Born United States</t>
  </si>
  <si>
    <t>Russia /USSR</t>
  </si>
  <si>
    <t>Phillipines</t>
  </si>
  <si>
    <t>Source: Census 2000 Supplementary Survey  (Note Small Sample Size Means Estimates Should Not Be Relied Upon)</t>
  </si>
  <si>
    <t xml:space="preserve">SEX RATIO FOR THE PERSONS AGE 18+ </t>
  </si>
  <si>
    <t>WORKING STATUS  AGE 25-65</t>
  </si>
  <si>
    <t xml:space="preserve">Foreign Born Population </t>
  </si>
  <si>
    <t>Census 2000</t>
  </si>
  <si>
    <t>Census 1990</t>
  </si>
  <si>
    <t>Percent Change</t>
  </si>
  <si>
    <t>Connecticut</t>
  </si>
  <si>
    <t>New Jersey</t>
  </si>
  <si>
    <t>New York Upstate</t>
  </si>
  <si>
    <t>New York City</t>
  </si>
  <si>
    <t>Tri State Area</t>
  </si>
  <si>
    <t>Source:  Census 1990 and Census 2000</t>
  </si>
  <si>
    <t>Foreign Born Population by Continent and State</t>
  </si>
  <si>
    <t>Foreign Born Population</t>
  </si>
  <si>
    <t>Americas</t>
  </si>
  <si>
    <t>All Europe</t>
  </si>
  <si>
    <t>Asia</t>
  </si>
  <si>
    <t>Africa</t>
  </si>
  <si>
    <t>Oceania</t>
  </si>
  <si>
    <t>Source:  Census 2000</t>
  </si>
  <si>
    <t>Change in Foreign Born by Continent</t>
  </si>
  <si>
    <t>Change</t>
  </si>
  <si>
    <t>Europe</t>
  </si>
  <si>
    <t>Top 18 Foreign Origins in Tri-State Area</t>
  </si>
  <si>
    <t>Country of Origin</t>
  </si>
  <si>
    <t>Percent of Foreign Born</t>
  </si>
  <si>
    <t>Cumulative Percent</t>
  </si>
  <si>
    <t>Change in Number</t>
  </si>
  <si>
    <t>China</t>
  </si>
  <si>
    <t>Philippines</t>
  </si>
  <si>
    <t>Germany</t>
  </si>
  <si>
    <t>Trinidad/Tobago</t>
  </si>
  <si>
    <t>United Kingdom</t>
  </si>
  <si>
    <t>El Salvador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</si>
</sst>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</numFmts>
  <fonts count="1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i/>
      <sz val="16"/>
      <name val="Arial"/>
      <family val="0"/>
    </font>
    <font>
      <sz val="10"/>
      <color indexed="8"/>
      <name val="Arial"/>
      <family val="2"/>
    </font>
    <font>
      <sz val="12"/>
      <color indexed="8"/>
      <name val="Times Roman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5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 wrapText="1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center" wrapText="1"/>
    </xf>
    <xf numFmtId="5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5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top"/>
    </xf>
    <xf numFmtId="3" fontId="7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Font="1" applyBorder="1" applyAlignment="1">
      <alignment vertical="top"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165" fontId="7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0" fillId="0" borderId="0" xfId="0" applyFont="1" applyBorder="1" applyAlignment="1">
      <alignment horizontal="centerContinuous" vertical="top" wrapText="1"/>
    </xf>
    <xf numFmtId="3" fontId="2" fillId="0" borderId="0" xfId="0" applyNumberFormat="1" applyFont="1" applyAlignment="1">
      <alignment horizontal="centerContinuous" wrapText="1"/>
    </xf>
    <xf numFmtId="5" fontId="0" fillId="0" borderId="0" xfId="0" applyNumberFormat="1" applyAlignment="1">
      <alignment horizontal="centerContinuous" wrapText="1"/>
    </xf>
    <xf numFmtId="5" fontId="6" fillId="0" borderId="0" xfId="0" applyNumberFormat="1" applyFont="1" applyAlignment="1">
      <alignment horizontal="center" wrapText="1"/>
    </xf>
    <xf numFmtId="5" fontId="2" fillId="0" borderId="0" xfId="0" applyNumberFormat="1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3" fontId="0" fillId="0" borderId="0" xfId="0" applyNumberFormat="1" applyAlignment="1">
      <alignment horizontal="centerContinuous" wrapText="1"/>
    </xf>
    <xf numFmtId="164" fontId="0" fillId="0" borderId="0" xfId="0" applyNumberFormat="1" applyAlignment="1">
      <alignment horizontal="centerContinuous" wrapText="1"/>
    </xf>
    <xf numFmtId="3" fontId="10" fillId="0" borderId="1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2" borderId="0" xfId="0" applyFill="1" applyAlignment="1">
      <alignment/>
    </xf>
    <xf numFmtId="49" fontId="12" fillId="2" borderId="0" xfId="0" applyNumberFormat="1" applyFont="1" applyFill="1" applyBorder="1" applyAlignment="1">
      <alignment horizontal="centerContinuous" vertical="top"/>
    </xf>
    <xf numFmtId="49" fontId="13" fillId="2" borderId="0" xfId="0" applyNumberFormat="1" applyFont="1" applyFill="1" applyAlignment="1">
      <alignment horizontal="centerContinuous"/>
    </xf>
    <xf numFmtId="49" fontId="14" fillId="2" borderId="0" xfId="0" applyNumberFormat="1" applyFont="1" applyFill="1" applyAlignment="1">
      <alignment horizontal="centerContinuous"/>
    </xf>
    <xf numFmtId="0" fontId="12" fillId="2" borderId="0" xfId="0" applyFont="1" applyFill="1" applyBorder="1" applyAlignment="1">
      <alignment horizontal="centerContinuous" vertical="top"/>
    </xf>
    <xf numFmtId="0" fontId="13" fillId="2" borderId="0" xfId="0" applyFont="1" applyFill="1" applyAlignment="1">
      <alignment horizontal="centerContinuous"/>
    </xf>
    <xf numFmtId="0" fontId="5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15" fillId="2" borderId="3" xfId="0" applyNumberFormat="1" applyFont="1" applyFill="1" applyBorder="1" applyAlignment="1">
      <alignment horizontal="right"/>
    </xf>
    <xf numFmtId="164" fontId="0" fillId="2" borderId="3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4" fillId="2" borderId="4" xfId="0" applyFont="1" applyFill="1" applyBorder="1" applyAlignment="1">
      <alignment wrapText="1"/>
    </xf>
    <xf numFmtId="164" fontId="0" fillId="2" borderId="4" xfId="0" applyNumberFormat="1" applyFont="1" applyFill="1" applyBorder="1" applyAlignment="1">
      <alignment/>
    </xf>
    <xf numFmtId="164" fontId="0" fillId="2" borderId="4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15" fillId="2" borderId="4" xfId="0" applyNumberFormat="1" applyFont="1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3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top"/>
    </xf>
    <xf numFmtId="0" fontId="16" fillId="2" borderId="4" xfId="0" applyFont="1" applyFill="1" applyBorder="1" applyAlignment="1">
      <alignment horizontal="left"/>
    </xf>
    <xf numFmtId="164" fontId="0" fillId="2" borderId="0" xfId="0" applyNumberFormat="1" applyFill="1" applyAlignment="1">
      <alignment/>
    </xf>
    <xf numFmtId="0" fontId="9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17" fillId="2" borderId="5" xfId="0" applyFont="1" applyFill="1" applyBorder="1" applyAlignment="1">
      <alignment/>
    </xf>
    <xf numFmtId="0" fontId="17" fillId="2" borderId="6" xfId="0" applyFont="1" applyFill="1" applyBorder="1" applyAlignment="1">
      <alignment/>
    </xf>
    <xf numFmtId="0" fontId="17" fillId="2" borderId="7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4" xfId="0" applyFont="1" applyFill="1" applyBorder="1" applyAlignment="1">
      <alignment/>
    </xf>
    <xf numFmtId="3" fontId="17" fillId="2" borderId="4" xfId="0" applyNumberFormat="1" applyFont="1" applyFill="1" applyBorder="1" applyAlignment="1">
      <alignment/>
    </xf>
    <xf numFmtId="164" fontId="17" fillId="2" borderId="4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9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2" borderId="8" xfId="0" applyFont="1" applyFill="1" applyBorder="1" applyAlignment="1">
      <alignment vertical="top"/>
    </xf>
    <xf numFmtId="3" fontId="0" fillId="2" borderId="8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="60" workbookViewId="0" topLeftCell="A1">
      <selection activeCell="L10" sqref="L9:L10"/>
    </sheetView>
  </sheetViews>
  <sheetFormatPr defaultColWidth="9.140625" defaultRowHeight="12.75"/>
  <cols>
    <col min="1" max="1" width="15.7109375" style="0" bestFit="1" customWidth="1"/>
    <col min="2" max="3" width="12.28125" style="0" bestFit="1" customWidth="1"/>
    <col min="4" max="4" width="8.7109375" style="0" customWidth="1"/>
    <col min="5" max="6" width="12.28125" style="0" bestFit="1" customWidth="1"/>
    <col min="7" max="7" width="8.7109375" style="0" customWidth="1"/>
  </cols>
  <sheetData>
    <row r="1" spans="1:7" ht="20.25">
      <c r="A1" s="47"/>
      <c r="B1" s="48" t="s">
        <v>80</v>
      </c>
      <c r="C1" s="49"/>
      <c r="D1" s="50"/>
      <c r="E1" s="51" t="s">
        <v>87</v>
      </c>
      <c r="F1" s="52"/>
      <c r="G1" s="52"/>
    </row>
    <row r="2" spans="1:7" ht="32.25" thickBot="1">
      <c r="A2" s="53"/>
      <c r="B2" s="54" t="s">
        <v>88</v>
      </c>
      <c r="C2" s="54" t="s">
        <v>89</v>
      </c>
      <c r="D2" s="54" t="s">
        <v>90</v>
      </c>
      <c r="E2" s="54" t="s">
        <v>88</v>
      </c>
      <c r="F2" s="54" t="s">
        <v>89</v>
      </c>
      <c r="G2" s="54" t="s">
        <v>90</v>
      </c>
    </row>
    <row r="3" spans="1:7" ht="12.75">
      <c r="A3" s="55" t="s">
        <v>91</v>
      </c>
      <c r="B3" s="56">
        <v>3405565</v>
      </c>
      <c r="C3" s="57">
        <v>3287116</v>
      </c>
      <c r="D3" s="58">
        <f>(B3-C3)/C3</f>
        <v>0.036034323096598965</v>
      </c>
      <c r="E3" s="59">
        <v>369967</v>
      </c>
      <c r="F3" s="57">
        <v>279383</v>
      </c>
      <c r="G3" s="58">
        <f>(E3-F3)/F3</f>
        <v>0.32422874691731424</v>
      </c>
    </row>
    <row r="4" spans="1:7" ht="12.75">
      <c r="A4" s="60"/>
      <c r="B4" s="61">
        <f>B3/B$11</f>
        <v>0.1105833180609716</v>
      </c>
      <c r="C4" s="61">
        <f>C3/C$11</f>
        <v>0.11331850902374085</v>
      </c>
      <c r="D4" s="62"/>
      <c r="E4" s="62">
        <f>E3/E$11</f>
        <v>0.06474261999000874</v>
      </c>
      <c r="F4" s="62">
        <f>F3/F$11</f>
        <v>0.06817788042228932</v>
      </c>
      <c r="G4" s="63"/>
    </row>
    <row r="5" spans="1:7" ht="12.75">
      <c r="A5" s="60" t="s">
        <v>92</v>
      </c>
      <c r="B5" s="64">
        <v>8414350</v>
      </c>
      <c r="C5" s="65">
        <v>7730188</v>
      </c>
      <c r="D5" s="62">
        <f>(B5-C5)/C5</f>
        <v>0.08850522134778611</v>
      </c>
      <c r="E5" s="63">
        <v>1476327</v>
      </c>
      <c r="F5" s="65">
        <v>966610</v>
      </c>
      <c r="G5" s="62">
        <f>(E5-F5)/F5</f>
        <v>0.5273243603935404</v>
      </c>
    </row>
    <row r="6" spans="1:7" ht="12.75">
      <c r="A6" s="60"/>
      <c r="B6" s="61">
        <f>B5/B$11</f>
        <v>0.27322536563722505</v>
      </c>
      <c r="C6" s="61">
        <f>C5/C$11</f>
        <v>0.26648690786489226</v>
      </c>
      <c r="D6" s="62"/>
      <c r="E6" s="62">
        <f>E5/E$11</f>
        <v>0.25835082032178447</v>
      </c>
      <c r="F6" s="62">
        <f>F5/F$11</f>
        <v>0.23588200067645163</v>
      </c>
      <c r="G6" s="63"/>
    </row>
    <row r="7" spans="1:7" ht="25.5">
      <c r="A7" s="60" t="s">
        <v>93</v>
      </c>
      <c r="B7" s="64">
        <v>10968179</v>
      </c>
      <c r="C7" s="65">
        <v>10667891</v>
      </c>
      <c r="D7" s="62">
        <f>(B7-C7)/C7</f>
        <v>0.028148769049102584</v>
      </c>
      <c r="E7" s="63">
        <v>997101</v>
      </c>
      <c r="F7" s="65">
        <v>768930</v>
      </c>
      <c r="G7" s="62">
        <f>(E7-F7)/F7</f>
        <v>0.2967383246849518</v>
      </c>
    </row>
    <row r="8" spans="1:7" ht="12.75">
      <c r="A8" s="60"/>
      <c r="B8" s="61">
        <f>B7/B$11</f>
        <v>0.35615165968251067</v>
      </c>
      <c r="C8" s="61">
        <f>C7/C$11</f>
        <v>0.3677599155453546</v>
      </c>
      <c r="D8" s="62"/>
      <c r="E8" s="62">
        <f>E7/E$11</f>
        <v>0.1744883493248255</v>
      </c>
      <c r="F8" s="62">
        <f>F7/F$11</f>
        <v>0.18764211706908054</v>
      </c>
      <c r="G8" s="63"/>
    </row>
    <row r="9" spans="1:7" ht="12.75">
      <c r="A9" s="60" t="s">
        <v>94</v>
      </c>
      <c r="B9" s="64">
        <v>8008278</v>
      </c>
      <c r="C9" s="65">
        <v>7322564</v>
      </c>
      <c r="D9" s="62">
        <f>(B9-C9)/C9</f>
        <v>0.0936439749792559</v>
      </c>
      <c r="E9" s="63">
        <v>2871032</v>
      </c>
      <c r="F9" s="65">
        <v>2082931</v>
      </c>
      <c r="G9" s="62">
        <f>(E9-F9)/F9</f>
        <v>0.3783615491823781</v>
      </c>
    </row>
    <row r="10" spans="1:7" ht="12.75">
      <c r="A10" s="60"/>
      <c r="B10" s="61">
        <f>B9/B$11</f>
        <v>0.2600396566192927</v>
      </c>
      <c r="C10" s="61">
        <f>C9/C$11</f>
        <v>0.25243466756601224</v>
      </c>
      <c r="D10" s="62"/>
      <c r="E10" s="62">
        <f>E9/E$11</f>
        <v>0.5024181447403546</v>
      </c>
      <c r="F10" s="62">
        <f>F9/F$11</f>
        <v>0.5082980018321785</v>
      </c>
      <c r="G10" s="63"/>
    </row>
    <row r="11" spans="1:7" ht="12.75">
      <c r="A11" s="60" t="s">
        <v>95</v>
      </c>
      <c r="B11" s="64">
        <v>30796372</v>
      </c>
      <c r="C11" s="64">
        <f>C3+C5+C7+C9</f>
        <v>29007759</v>
      </c>
      <c r="D11" s="62">
        <f>(B11-C11)/C11</f>
        <v>0.06165981315550781</v>
      </c>
      <c r="E11" s="63">
        <v>5714427.37499802</v>
      </c>
      <c r="F11" s="64">
        <f>F3+F5+F7+F9</f>
        <v>4097854</v>
      </c>
      <c r="G11" s="62">
        <f>(E11-F11)/F11</f>
        <v>0.39449267226163254</v>
      </c>
    </row>
    <row r="12" spans="1:7" ht="12.75">
      <c r="A12" s="66"/>
      <c r="B12" s="61">
        <f>B11/B$11</f>
        <v>1</v>
      </c>
      <c r="C12" s="61">
        <f>C11/C$11</f>
        <v>1</v>
      </c>
      <c r="D12" s="66"/>
      <c r="E12" s="61">
        <f>E11/E$11</f>
        <v>1</v>
      </c>
      <c r="F12" s="61">
        <f>F11/F$11</f>
        <v>1</v>
      </c>
      <c r="G12" s="66"/>
    </row>
    <row r="13" spans="1:7" ht="12.75">
      <c r="A13" s="67"/>
      <c r="B13" s="67"/>
      <c r="C13" s="67"/>
      <c r="D13" s="67"/>
      <c r="E13" s="67"/>
      <c r="F13" s="67"/>
      <c r="G13" s="67"/>
    </row>
    <row r="14" spans="1:7" ht="12.75">
      <c r="A14" s="67"/>
      <c r="B14" s="67"/>
      <c r="C14" s="67"/>
      <c r="D14" s="67"/>
      <c r="E14" s="67"/>
      <c r="F14" s="67"/>
      <c r="G14" s="67"/>
    </row>
    <row r="15" spans="1:7" ht="12.75">
      <c r="A15" s="67" t="s">
        <v>96</v>
      </c>
      <c r="B15" s="67"/>
      <c r="C15" s="67"/>
      <c r="D15" s="67"/>
      <c r="E15" s="67"/>
      <c r="F15" s="67"/>
      <c r="G15" s="67"/>
    </row>
    <row r="19" ht="12.75">
      <c r="A19" s="68"/>
    </row>
  </sheetData>
  <printOptions/>
  <pageMargins left="0.75" right="0.75" top="1" bottom="1" header="0.5" footer="0.5"/>
  <pageSetup horizontalDpi="300" verticalDpi="300" orientation="portrait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view="pageBreakPreview" zoomScale="60" workbookViewId="0" topLeftCell="B1">
      <selection activeCell="O23" sqref="O23"/>
    </sheetView>
  </sheetViews>
  <sheetFormatPr defaultColWidth="9.140625" defaultRowHeight="12.75"/>
  <cols>
    <col min="1" max="1" width="22.140625" style="0" customWidth="1"/>
    <col min="2" max="2" width="10.7109375" style="0" customWidth="1"/>
    <col min="3" max="4" width="10.7109375" style="8" customWidth="1"/>
    <col min="5" max="5" width="12.421875" style="8" customWidth="1"/>
    <col min="6" max="6" width="10.7109375" style="8" customWidth="1"/>
    <col min="7" max="9" width="10.7109375" style="10" customWidth="1"/>
    <col min="10" max="10" width="11.7109375" style="10" customWidth="1"/>
    <col min="11" max="11" width="10.7109375" style="0" customWidth="1"/>
    <col min="12" max="12" width="14.00390625" style="0" customWidth="1"/>
    <col min="13" max="14" width="10.7109375" style="0" customWidth="1"/>
    <col min="15" max="15" width="10.28125" style="0" customWidth="1"/>
    <col min="16" max="16" width="11.7109375" style="0" customWidth="1"/>
    <col min="17" max="17" width="11.421875" style="0" customWidth="1"/>
    <col min="18" max="18" width="10.140625" style="8" bestFit="1" customWidth="1"/>
  </cols>
  <sheetData>
    <row r="1" spans="1:5" ht="18.75" thickBot="1">
      <c r="A1" s="31" t="s">
        <v>57</v>
      </c>
      <c r="B1" s="14"/>
      <c r="C1" s="41"/>
      <c r="D1" s="15"/>
      <c r="E1" s="15"/>
    </row>
    <row r="3" spans="1:16" ht="63" hidden="1">
      <c r="A3" s="4"/>
      <c r="B3" s="27" t="s">
        <v>16</v>
      </c>
      <c r="C3" s="28" t="s">
        <v>45</v>
      </c>
      <c r="D3" s="28" t="s">
        <v>46</v>
      </c>
      <c r="E3" s="28" t="s">
        <v>58</v>
      </c>
      <c r="F3" s="28" t="s">
        <v>47</v>
      </c>
      <c r="G3" s="29" t="s">
        <v>48</v>
      </c>
      <c r="H3" s="29" t="s">
        <v>59</v>
      </c>
      <c r="I3" s="29" t="s">
        <v>49</v>
      </c>
      <c r="J3" s="29" t="s">
        <v>50</v>
      </c>
      <c r="K3" s="27" t="s">
        <v>51</v>
      </c>
      <c r="L3" s="27" t="s">
        <v>52</v>
      </c>
      <c r="M3" s="27" t="s">
        <v>53</v>
      </c>
      <c r="N3" s="27" t="s">
        <v>54</v>
      </c>
      <c r="O3" s="27" t="s">
        <v>55</v>
      </c>
      <c r="P3" s="27" t="s">
        <v>56</v>
      </c>
    </row>
    <row r="4" spans="1:16" ht="15.75" hidden="1">
      <c r="A4" s="20" t="s">
        <v>80</v>
      </c>
      <c r="B4" s="22">
        <v>14225921</v>
      </c>
      <c r="C4" s="22">
        <v>2140141</v>
      </c>
      <c r="D4" s="22">
        <v>3079649</v>
      </c>
      <c r="E4" s="22">
        <v>556554</v>
      </c>
      <c r="F4" s="22">
        <v>375806</v>
      </c>
      <c r="G4" s="22">
        <v>477290</v>
      </c>
      <c r="H4" s="22">
        <v>860791</v>
      </c>
      <c r="I4" s="22">
        <v>1426161</v>
      </c>
      <c r="J4" s="22">
        <v>2374768</v>
      </c>
      <c r="K4" s="22">
        <v>21581</v>
      </c>
      <c r="L4" s="22">
        <v>676774</v>
      </c>
      <c r="M4" s="22">
        <v>440817</v>
      </c>
      <c r="N4" s="22">
        <v>1030135</v>
      </c>
      <c r="O4" s="22">
        <v>756059</v>
      </c>
      <c r="P4" s="22">
        <v>9395</v>
      </c>
    </row>
    <row r="5" spans="1:17" ht="15.75" hidden="1">
      <c r="A5" s="20" t="s">
        <v>81</v>
      </c>
      <c r="B5" s="22">
        <v>10546308</v>
      </c>
      <c r="C5" s="22">
        <v>1747455</v>
      </c>
      <c r="D5" s="22">
        <v>2441749</v>
      </c>
      <c r="E5" s="22">
        <v>360308</v>
      </c>
      <c r="F5" s="22">
        <v>306596</v>
      </c>
      <c r="G5" s="22">
        <v>274482</v>
      </c>
      <c r="H5" s="22">
        <v>499804</v>
      </c>
      <c r="I5" s="22">
        <v>1086100</v>
      </c>
      <c r="J5" s="22">
        <v>1913207</v>
      </c>
      <c r="K5" s="22">
        <v>15167</v>
      </c>
      <c r="L5" s="22">
        <v>451474</v>
      </c>
      <c r="M5" s="22">
        <v>325891</v>
      </c>
      <c r="N5" s="22">
        <v>606036</v>
      </c>
      <c r="O5" s="22">
        <v>508644</v>
      </c>
      <c r="P5" s="22">
        <v>9395</v>
      </c>
      <c r="Q5" s="13"/>
    </row>
    <row r="6" spans="1:17" ht="15.75" hidden="1">
      <c r="A6" s="20" t="s">
        <v>67</v>
      </c>
      <c r="B6" s="22">
        <v>1818542</v>
      </c>
      <c r="C6" s="22">
        <v>217224</v>
      </c>
      <c r="D6" s="22">
        <v>323560</v>
      </c>
      <c r="E6" s="22">
        <v>87293</v>
      </c>
      <c r="F6" s="22">
        <v>39532</v>
      </c>
      <c r="G6" s="22">
        <v>85489</v>
      </c>
      <c r="H6" s="22">
        <v>182755</v>
      </c>
      <c r="I6" s="22">
        <v>162604</v>
      </c>
      <c r="J6" s="22">
        <v>216910</v>
      </c>
      <c r="K6" s="22">
        <v>2729</v>
      </c>
      <c r="L6" s="22">
        <v>117740</v>
      </c>
      <c r="M6" s="22">
        <v>51819</v>
      </c>
      <c r="N6" s="22">
        <v>198270</v>
      </c>
      <c r="O6" s="22">
        <v>132617</v>
      </c>
      <c r="P6" s="22">
        <v>0</v>
      </c>
      <c r="Q6" s="13"/>
    </row>
    <row r="7" spans="1:17" ht="15.75" hidden="1">
      <c r="A7" s="21" t="s">
        <v>68</v>
      </c>
      <c r="B7" s="22">
        <v>259925</v>
      </c>
      <c r="C7" s="22">
        <v>24065</v>
      </c>
      <c r="D7" s="22">
        <v>17198</v>
      </c>
      <c r="E7" s="22">
        <v>13569</v>
      </c>
      <c r="F7" s="22">
        <v>759</v>
      </c>
      <c r="G7" s="22">
        <v>5911</v>
      </c>
      <c r="H7" s="22">
        <v>38945</v>
      </c>
      <c r="I7" s="22">
        <v>32317</v>
      </c>
      <c r="J7" s="22">
        <v>18538</v>
      </c>
      <c r="K7" s="22">
        <v>0</v>
      </c>
      <c r="L7" s="22">
        <v>19829</v>
      </c>
      <c r="M7" s="22">
        <v>10595</v>
      </c>
      <c r="N7" s="22">
        <v>41959</v>
      </c>
      <c r="O7" s="22">
        <v>36240</v>
      </c>
      <c r="P7" s="22">
        <v>0</v>
      </c>
      <c r="Q7" s="13"/>
    </row>
    <row r="8" spans="1:17" ht="15.75" hidden="1">
      <c r="A8" s="21" t="s">
        <v>79</v>
      </c>
      <c r="B8" s="22">
        <v>217829</v>
      </c>
      <c r="C8" s="22">
        <v>26245</v>
      </c>
      <c r="D8" s="22">
        <v>51389</v>
      </c>
      <c r="E8" s="22">
        <v>1619</v>
      </c>
      <c r="F8" s="22">
        <v>2359</v>
      </c>
      <c r="G8" s="22">
        <v>25665</v>
      </c>
      <c r="H8" s="22">
        <v>6075</v>
      </c>
      <c r="I8" s="22">
        <v>19776</v>
      </c>
      <c r="J8" s="22">
        <v>27574</v>
      </c>
      <c r="K8" s="22">
        <v>0</v>
      </c>
      <c r="L8" s="22">
        <v>3537</v>
      </c>
      <c r="M8" s="22">
        <v>10248</v>
      </c>
      <c r="N8" s="22">
        <v>37966</v>
      </c>
      <c r="O8" s="22">
        <v>5376</v>
      </c>
      <c r="P8" s="22">
        <v>0</v>
      </c>
      <c r="Q8" s="13"/>
    </row>
    <row r="9" spans="1:17" ht="15.75" hidden="1">
      <c r="A9" s="21" t="s">
        <v>69</v>
      </c>
      <c r="B9" s="22">
        <v>162019</v>
      </c>
      <c r="C9" s="22">
        <v>9619</v>
      </c>
      <c r="D9" s="22">
        <v>23886</v>
      </c>
      <c r="E9" s="22">
        <v>25759</v>
      </c>
      <c r="F9" s="22">
        <v>11921</v>
      </c>
      <c r="G9" s="22">
        <v>5214</v>
      </c>
      <c r="H9" s="22">
        <v>11642</v>
      </c>
      <c r="I9" s="22">
        <v>13684</v>
      </c>
      <c r="J9" s="22">
        <v>29937</v>
      </c>
      <c r="K9" s="22">
        <v>0</v>
      </c>
      <c r="L9" s="22">
        <v>7963</v>
      </c>
      <c r="M9" s="22">
        <v>7919</v>
      </c>
      <c r="N9" s="22">
        <v>4364</v>
      </c>
      <c r="O9" s="22">
        <v>10111</v>
      </c>
      <c r="P9" s="22">
        <v>0</v>
      </c>
      <c r="Q9" s="13"/>
    </row>
    <row r="10" spans="1:17" ht="15.75" hidden="1">
      <c r="A10" s="21" t="s">
        <v>70</v>
      </c>
      <c r="B10" s="22">
        <v>160808</v>
      </c>
      <c r="C10" s="22">
        <v>27910</v>
      </c>
      <c r="D10" s="22">
        <v>62743</v>
      </c>
      <c r="E10" s="22">
        <v>4195</v>
      </c>
      <c r="F10" s="22">
        <v>0</v>
      </c>
      <c r="G10" s="22">
        <v>747</v>
      </c>
      <c r="H10" s="22">
        <v>2476</v>
      </c>
      <c r="I10" s="22">
        <v>21000</v>
      </c>
      <c r="J10" s="22">
        <v>24499</v>
      </c>
      <c r="K10" s="22">
        <v>0</v>
      </c>
      <c r="L10" s="22">
        <v>0</v>
      </c>
      <c r="M10" s="22">
        <v>575</v>
      </c>
      <c r="N10" s="22">
        <v>11786</v>
      </c>
      <c r="O10" s="22">
        <v>4877</v>
      </c>
      <c r="P10" s="22">
        <v>0</v>
      </c>
      <c r="Q10" s="13"/>
    </row>
    <row r="11" spans="1:17" ht="15.75" hidden="1">
      <c r="A11" s="21" t="s">
        <v>71</v>
      </c>
      <c r="B11" s="22">
        <v>163421</v>
      </c>
      <c r="C11" s="22">
        <v>4075</v>
      </c>
      <c r="D11" s="22">
        <v>5103</v>
      </c>
      <c r="E11" s="22">
        <v>0</v>
      </c>
      <c r="F11" s="22">
        <v>4219</v>
      </c>
      <c r="G11" s="22">
        <v>40730</v>
      </c>
      <c r="H11" s="22">
        <v>24053</v>
      </c>
      <c r="I11" s="22">
        <v>2419</v>
      </c>
      <c r="J11" s="22">
        <v>7302</v>
      </c>
      <c r="K11" s="22">
        <v>867</v>
      </c>
      <c r="L11" s="22">
        <v>25938</v>
      </c>
      <c r="M11" s="22">
        <v>1964</v>
      </c>
      <c r="N11" s="22">
        <v>34820</v>
      </c>
      <c r="O11" s="22">
        <v>11931</v>
      </c>
      <c r="P11" s="22">
        <v>0</v>
      </c>
      <c r="Q11" s="13"/>
    </row>
    <row r="12" spans="1:17" ht="15.75" hidden="1">
      <c r="A12" s="21" t="s">
        <v>72</v>
      </c>
      <c r="B12" s="22">
        <v>116184</v>
      </c>
      <c r="C12" s="22">
        <v>13333</v>
      </c>
      <c r="D12" s="22">
        <v>14197</v>
      </c>
      <c r="E12" s="22">
        <v>702</v>
      </c>
      <c r="F12" s="22">
        <v>1215</v>
      </c>
      <c r="G12" s="22">
        <v>9084</v>
      </c>
      <c r="H12" s="22">
        <v>13037</v>
      </c>
      <c r="I12" s="22">
        <v>16874</v>
      </c>
      <c r="J12" s="22">
        <v>17254</v>
      </c>
      <c r="K12" s="22">
        <v>0</v>
      </c>
      <c r="L12" s="22">
        <v>11088</v>
      </c>
      <c r="M12" s="22">
        <v>4607</v>
      </c>
      <c r="N12" s="22">
        <v>9248</v>
      </c>
      <c r="O12" s="22">
        <v>5545</v>
      </c>
      <c r="P12" s="22">
        <v>0</v>
      </c>
      <c r="Q12" s="13"/>
    </row>
    <row r="13" spans="1:17" ht="15.75" hidden="1">
      <c r="A13" s="20" t="s">
        <v>73</v>
      </c>
      <c r="B13" s="22">
        <v>98004</v>
      </c>
      <c r="C13" s="22">
        <v>10430</v>
      </c>
      <c r="D13" s="22">
        <v>4747</v>
      </c>
      <c r="E13" s="22">
        <v>4163</v>
      </c>
      <c r="F13" s="22">
        <v>724</v>
      </c>
      <c r="G13" s="22">
        <v>5671</v>
      </c>
      <c r="H13" s="22">
        <v>12557</v>
      </c>
      <c r="I13" s="22">
        <v>6834</v>
      </c>
      <c r="J13" s="22">
        <v>11292</v>
      </c>
      <c r="K13" s="22">
        <v>0</v>
      </c>
      <c r="L13" s="22">
        <v>3349</v>
      </c>
      <c r="M13" s="22">
        <v>9888</v>
      </c>
      <c r="N13" s="22">
        <v>24517</v>
      </c>
      <c r="O13" s="22">
        <v>3832</v>
      </c>
      <c r="P13" s="22">
        <v>0</v>
      </c>
      <c r="Q13" s="13"/>
    </row>
    <row r="14" spans="1:17" ht="15.75" hidden="1">
      <c r="A14" s="20" t="s">
        <v>74</v>
      </c>
      <c r="B14" s="22">
        <v>101899</v>
      </c>
      <c r="C14" s="22">
        <v>3521</v>
      </c>
      <c r="D14" s="22">
        <v>9340</v>
      </c>
      <c r="E14" s="22">
        <v>5536</v>
      </c>
      <c r="F14" s="22">
        <v>0</v>
      </c>
      <c r="G14" s="22">
        <v>4377</v>
      </c>
      <c r="H14" s="22">
        <v>26668</v>
      </c>
      <c r="I14" s="22">
        <v>11091</v>
      </c>
      <c r="J14" s="22">
        <v>22808</v>
      </c>
      <c r="K14" s="22">
        <v>988</v>
      </c>
      <c r="L14" s="22">
        <v>4737</v>
      </c>
      <c r="M14" s="22">
        <v>4498</v>
      </c>
      <c r="N14" s="22">
        <v>5368</v>
      </c>
      <c r="O14" s="22">
        <v>2967</v>
      </c>
      <c r="P14" s="22">
        <v>0</v>
      </c>
      <c r="Q14" s="13"/>
    </row>
    <row r="15" spans="1:17" ht="15.75" hidden="1">
      <c r="A15" s="20" t="s">
        <v>75</v>
      </c>
      <c r="B15" s="22">
        <v>67494</v>
      </c>
      <c r="C15" s="22">
        <v>1903</v>
      </c>
      <c r="D15" s="22">
        <v>8876</v>
      </c>
      <c r="E15" s="22">
        <v>4118</v>
      </c>
      <c r="F15" s="22">
        <v>1207</v>
      </c>
      <c r="G15" s="22">
        <v>3670</v>
      </c>
      <c r="H15" s="22">
        <v>9322</v>
      </c>
      <c r="I15" s="22">
        <v>3311</v>
      </c>
      <c r="J15" s="22">
        <v>8888</v>
      </c>
      <c r="K15" s="22">
        <v>0</v>
      </c>
      <c r="L15" s="22">
        <v>11042</v>
      </c>
      <c r="M15" s="22">
        <v>4755</v>
      </c>
      <c r="N15" s="22">
        <v>7873</v>
      </c>
      <c r="O15" s="22">
        <v>2529</v>
      </c>
      <c r="P15" s="22">
        <v>0</v>
      </c>
      <c r="Q15" s="13"/>
    </row>
    <row r="16" spans="1:17" ht="15.75" hidden="1">
      <c r="A16" s="20" t="s">
        <v>76</v>
      </c>
      <c r="B16" s="22">
        <v>102762</v>
      </c>
      <c r="C16" s="22">
        <v>9748</v>
      </c>
      <c r="D16" s="22">
        <v>14114</v>
      </c>
      <c r="E16" s="22">
        <v>22898</v>
      </c>
      <c r="F16" s="22">
        <v>4161</v>
      </c>
      <c r="G16" s="22">
        <v>6379</v>
      </c>
      <c r="H16" s="22">
        <v>6333</v>
      </c>
      <c r="I16" s="22">
        <v>9721</v>
      </c>
      <c r="J16" s="22">
        <v>7255</v>
      </c>
      <c r="K16" s="22">
        <v>0</v>
      </c>
      <c r="L16" s="22">
        <v>1149</v>
      </c>
      <c r="M16" s="22">
        <v>2534</v>
      </c>
      <c r="N16" s="22">
        <v>7844</v>
      </c>
      <c r="O16" s="22">
        <v>10626</v>
      </c>
      <c r="P16" s="22">
        <v>0</v>
      </c>
      <c r="Q16" s="13"/>
    </row>
    <row r="17" spans="1:17" ht="15.75" hidden="1">
      <c r="A17" s="20" t="s">
        <v>77</v>
      </c>
      <c r="B17" s="22">
        <v>104220</v>
      </c>
      <c r="C17" s="22">
        <v>7042</v>
      </c>
      <c r="D17" s="22">
        <v>10866</v>
      </c>
      <c r="E17" s="22">
        <v>13535</v>
      </c>
      <c r="F17" s="22">
        <v>2402</v>
      </c>
      <c r="G17" s="22">
        <v>2494</v>
      </c>
      <c r="H17" s="22">
        <v>11014</v>
      </c>
      <c r="I17" s="22">
        <v>8918</v>
      </c>
      <c r="J17" s="22">
        <v>22045</v>
      </c>
      <c r="K17" s="22">
        <v>0</v>
      </c>
      <c r="L17" s="22">
        <v>8359</v>
      </c>
      <c r="M17" s="22">
        <v>3193</v>
      </c>
      <c r="N17" s="22">
        <v>4505</v>
      </c>
      <c r="O17" s="22">
        <v>9847</v>
      </c>
      <c r="P17" s="22">
        <v>0</v>
      </c>
      <c r="Q17" s="13"/>
    </row>
    <row r="18" spans="1:17" ht="15.75" hidden="1">
      <c r="A18" s="20" t="s">
        <v>78</v>
      </c>
      <c r="B18" s="22">
        <v>123276</v>
      </c>
      <c r="C18" s="22">
        <v>8718</v>
      </c>
      <c r="D18" s="22">
        <v>31985</v>
      </c>
      <c r="E18" s="22">
        <v>608</v>
      </c>
      <c r="F18" s="22">
        <v>0</v>
      </c>
      <c r="G18" s="22">
        <v>4670</v>
      </c>
      <c r="H18" s="22">
        <v>6972</v>
      </c>
      <c r="I18" s="22">
        <v>21101</v>
      </c>
      <c r="J18" s="22">
        <v>10157</v>
      </c>
      <c r="K18" s="22">
        <v>1830</v>
      </c>
      <c r="L18" s="22">
        <v>5788</v>
      </c>
      <c r="M18" s="22">
        <v>558</v>
      </c>
      <c r="N18" s="22">
        <v>27531</v>
      </c>
      <c r="O18" s="22">
        <v>3358</v>
      </c>
      <c r="P18" s="22">
        <v>0</v>
      </c>
      <c r="Q18" s="13"/>
    </row>
    <row r="19" spans="1:17" ht="15.75" hidden="1">
      <c r="A19" s="20" t="s">
        <v>83</v>
      </c>
      <c r="B19" s="22">
        <v>102232</v>
      </c>
      <c r="C19" s="22">
        <v>16336</v>
      </c>
      <c r="D19" s="22">
        <v>34149</v>
      </c>
      <c r="E19" s="22">
        <v>8531</v>
      </c>
      <c r="F19" s="22">
        <v>711</v>
      </c>
      <c r="G19" s="22">
        <v>1993</v>
      </c>
      <c r="H19" s="22">
        <v>6572</v>
      </c>
      <c r="I19" s="22">
        <v>6211</v>
      </c>
      <c r="J19" s="22">
        <v>21187</v>
      </c>
      <c r="K19" s="22">
        <v>0</v>
      </c>
      <c r="L19" s="22">
        <v>723</v>
      </c>
      <c r="M19" s="22">
        <v>1059</v>
      </c>
      <c r="N19" s="22">
        <v>3596</v>
      </c>
      <c r="O19" s="22">
        <v>1164</v>
      </c>
      <c r="P19" s="22">
        <v>0</v>
      </c>
      <c r="Q19" s="13"/>
    </row>
    <row r="20" spans="1:17" ht="15.75" hidden="1">
      <c r="A20" s="20" t="s">
        <v>82</v>
      </c>
      <c r="B20" s="22">
        <v>80998</v>
      </c>
      <c r="C20" s="22">
        <v>12517</v>
      </c>
      <c r="D20" s="22">
        <v>25747</v>
      </c>
      <c r="E20" s="22">
        <v>3720</v>
      </c>
      <c r="F20" s="22">
        <v>0</v>
      </c>
      <c r="G20" s="22">
        <v>714</v>
      </c>
      <c r="H20" s="22">
        <v>2566</v>
      </c>
      <c r="I20" s="22">
        <v>4200</v>
      </c>
      <c r="J20" s="22">
        <v>15915</v>
      </c>
      <c r="K20" s="22">
        <v>0</v>
      </c>
      <c r="L20" s="22">
        <v>4058</v>
      </c>
      <c r="M20" s="22">
        <v>714</v>
      </c>
      <c r="N20" s="22">
        <v>4452</v>
      </c>
      <c r="O20" s="22">
        <v>6395</v>
      </c>
      <c r="P20" s="22">
        <v>0</v>
      </c>
      <c r="Q20" s="13"/>
    </row>
    <row r="21" spans="2:16" ht="12.75">
      <c r="B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63">
      <c r="A22" s="4" t="s">
        <v>0</v>
      </c>
      <c r="B22" s="27" t="s">
        <v>16</v>
      </c>
      <c r="C22" s="28" t="s">
        <v>45</v>
      </c>
      <c r="D22" s="28" t="s">
        <v>46</v>
      </c>
      <c r="E22" s="28" t="s">
        <v>58</v>
      </c>
      <c r="F22" s="28" t="s">
        <v>47</v>
      </c>
      <c r="G22" s="29" t="s">
        <v>48</v>
      </c>
      <c r="H22" s="29" t="s">
        <v>59</v>
      </c>
      <c r="I22" s="29" t="s">
        <v>49</v>
      </c>
      <c r="J22" s="29" t="s">
        <v>50</v>
      </c>
      <c r="K22" s="27" t="s">
        <v>51</v>
      </c>
      <c r="L22" s="27" t="s">
        <v>52</v>
      </c>
      <c r="M22" s="27" t="s">
        <v>53</v>
      </c>
      <c r="N22" s="27" t="s">
        <v>54</v>
      </c>
      <c r="O22" s="27" t="s">
        <v>55</v>
      </c>
      <c r="P22" s="27" t="s">
        <v>56</v>
      </c>
    </row>
    <row r="23" spans="1:16" ht="15.75">
      <c r="A23" s="20" t="s">
        <v>80</v>
      </c>
      <c r="B23" s="24">
        <f>B4/B4</f>
        <v>1</v>
      </c>
      <c r="C23" s="24">
        <f>C4/B4</f>
        <v>0.1504395392045267</v>
      </c>
      <c r="D23" s="24">
        <f>D4/B4</f>
        <v>0.21648151989597017</v>
      </c>
      <c r="E23" s="24">
        <f>E4/B4</f>
        <v>0.03912252851678285</v>
      </c>
      <c r="F23" s="24">
        <f>F4/B4</f>
        <v>0.02641698910038935</v>
      </c>
      <c r="G23" s="24">
        <f>G4/B4</f>
        <v>0.0335507275767945</v>
      </c>
      <c r="H23" s="24">
        <f>H4/B4</f>
        <v>0.06050863068900776</v>
      </c>
      <c r="I23" s="24">
        <f>I4/B4</f>
        <v>0.10025087303662097</v>
      </c>
      <c r="J23" s="24">
        <f>J4/B4</f>
        <v>0.16693246082274743</v>
      </c>
      <c r="K23" s="24">
        <f>K4/B4</f>
        <v>0.0015170195307565675</v>
      </c>
      <c r="L23" s="24">
        <f>L4/B4</f>
        <v>0.047573299472139625</v>
      </c>
      <c r="M23" s="24">
        <f>M4/B4</f>
        <v>0.0309868865432333</v>
      </c>
      <c r="N23" s="24">
        <f>N4/B4</f>
        <v>0.07241253483693603</v>
      </c>
      <c r="O23" s="24">
        <f>O4/B4</f>
        <v>0.053146576590717746</v>
      </c>
      <c r="P23" s="24">
        <f>P4/B4</f>
        <v>0.0006604141833769497</v>
      </c>
    </row>
    <row r="24" spans="1:16" ht="15.75">
      <c r="A24" s="20" t="s">
        <v>81</v>
      </c>
      <c r="B24" s="24">
        <f>B5/B4</f>
        <v>0.7413444795595308</v>
      </c>
      <c r="C24" s="24">
        <f aca="true" t="shared" si="0" ref="C24:C39">C5/B5</f>
        <v>0.16569352990639</v>
      </c>
      <c r="D24" s="24">
        <f aca="true" t="shared" si="1" ref="D24:D39">D5/B5</f>
        <v>0.23152642611992746</v>
      </c>
      <c r="E24" s="24">
        <f aca="true" t="shared" si="2" ref="E24:E39">E5/B5</f>
        <v>0.03416437297298732</v>
      </c>
      <c r="F24" s="24">
        <f aca="true" t="shared" si="3" ref="F24:F39">F5/B5</f>
        <v>0.029071405841741015</v>
      </c>
      <c r="G24" s="24">
        <f aca="true" t="shared" si="4" ref="G24:G39">G5/B5</f>
        <v>0.026026359177069358</v>
      </c>
      <c r="H24" s="24">
        <f aca="true" t="shared" si="5" ref="H24:H39">H5/B5</f>
        <v>0.0473913714638336</v>
      </c>
      <c r="I24" s="24">
        <f aca="true" t="shared" si="6" ref="I24:I39">I5/B5</f>
        <v>0.10298390678519914</v>
      </c>
      <c r="J24" s="24">
        <f aca="true" t="shared" si="7" ref="J24:J39">J5/B5</f>
        <v>0.18141012001545945</v>
      </c>
      <c r="K24" s="24">
        <f aca="true" t="shared" si="8" ref="K24:K39">K5/B5</f>
        <v>0.0014381336103591893</v>
      </c>
      <c r="L24" s="24">
        <f aca="true" t="shared" si="9" ref="L24:L39">L5/B5</f>
        <v>0.042808725100765124</v>
      </c>
      <c r="M24" s="24">
        <f aca="true" t="shared" si="10" ref="M24:M39">M5/B5</f>
        <v>0.030900956050212074</v>
      </c>
      <c r="N24" s="24">
        <f aca="true" t="shared" si="11" ref="N24:N39">N5/B5</f>
        <v>0.05746428039082492</v>
      </c>
      <c r="O24" s="24">
        <f aca="true" t="shared" si="12" ref="O24:O39">O5/B5</f>
        <v>0.04822957948885999</v>
      </c>
      <c r="P24" s="24">
        <f aca="true" t="shared" si="13" ref="P24:P39">P5/B5</f>
        <v>0.0008908330763713709</v>
      </c>
    </row>
    <row r="25" spans="1:16" ht="15.75">
      <c r="A25" s="20" t="s">
        <v>67</v>
      </c>
      <c r="B25" s="24">
        <f>B6/B4</f>
        <v>0.12783298880965246</v>
      </c>
      <c r="C25" s="24">
        <f t="shared" si="0"/>
        <v>0.11944953704671105</v>
      </c>
      <c r="D25" s="24">
        <f t="shared" si="1"/>
        <v>0.17792275350253114</v>
      </c>
      <c r="E25" s="24">
        <f t="shared" si="2"/>
        <v>0.04800164087494267</v>
      </c>
      <c r="F25" s="24">
        <f t="shared" si="3"/>
        <v>0.021738293644029117</v>
      </c>
      <c r="G25" s="24">
        <f t="shared" si="4"/>
        <v>0.04700963739083287</v>
      </c>
      <c r="H25" s="24">
        <f t="shared" si="5"/>
        <v>0.10049534187277501</v>
      </c>
      <c r="I25" s="24">
        <f t="shared" si="6"/>
        <v>0.08941448699012726</v>
      </c>
      <c r="J25" s="24">
        <f t="shared" si="7"/>
        <v>0.11927687125180501</v>
      </c>
      <c r="K25" s="24">
        <f t="shared" si="8"/>
        <v>0.00150065272069603</v>
      </c>
      <c r="L25" s="24">
        <f t="shared" si="9"/>
        <v>0.06474417417909512</v>
      </c>
      <c r="M25" s="24">
        <f t="shared" si="10"/>
        <v>0.028494805179094022</v>
      </c>
      <c r="N25" s="24">
        <f t="shared" si="11"/>
        <v>0.10902690177075922</v>
      </c>
      <c r="O25" s="24">
        <f t="shared" si="12"/>
        <v>0.07292490357660147</v>
      </c>
      <c r="P25" s="24">
        <f t="shared" si="13"/>
        <v>0</v>
      </c>
    </row>
    <row r="26" spans="1:16" ht="15.75">
      <c r="A26" s="21" t="s">
        <v>68</v>
      </c>
      <c r="B26" s="24">
        <f>B7/B4</f>
        <v>0.018271224759367075</v>
      </c>
      <c r="C26" s="24">
        <f t="shared" si="0"/>
        <v>0.09258439934596518</v>
      </c>
      <c r="D26" s="24">
        <f t="shared" si="1"/>
        <v>0.06616523997306915</v>
      </c>
      <c r="E26" s="24">
        <f t="shared" si="2"/>
        <v>0.05220352024622487</v>
      </c>
      <c r="F26" s="24">
        <f t="shared" si="3"/>
        <v>0.002920073098009041</v>
      </c>
      <c r="G26" s="24">
        <f t="shared" si="4"/>
        <v>0.022741175339040107</v>
      </c>
      <c r="H26" s="24">
        <f t="shared" si="5"/>
        <v>0.14983168221602386</v>
      </c>
      <c r="I26" s="24">
        <f t="shared" si="6"/>
        <v>0.1243320188515918</v>
      </c>
      <c r="J26" s="24">
        <f t="shared" si="7"/>
        <v>0.07132057324228143</v>
      </c>
      <c r="K26" s="24">
        <f t="shared" si="8"/>
        <v>0</v>
      </c>
      <c r="L26" s="24">
        <f t="shared" si="9"/>
        <v>0.07628739059344042</v>
      </c>
      <c r="M26" s="24">
        <f t="shared" si="10"/>
        <v>0.04076175819948062</v>
      </c>
      <c r="N26" s="24">
        <f t="shared" si="11"/>
        <v>0.16142733480811772</v>
      </c>
      <c r="O26" s="24">
        <f t="shared" si="12"/>
        <v>0.1394248340867558</v>
      </c>
      <c r="P26" s="24">
        <f t="shared" si="13"/>
        <v>0</v>
      </c>
    </row>
    <row r="27" spans="1:16" ht="15.75">
      <c r="A27" s="21" t="s">
        <v>79</v>
      </c>
      <c r="B27" s="24">
        <f>B8/B4</f>
        <v>0.015312119334839551</v>
      </c>
      <c r="C27" s="24">
        <f t="shared" si="0"/>
        <v>0.12048441667546561</v>
      </c>
      <c r="D27" s="24">
        <f t="shared" si="1"/>
        <v>0.23591440992705287</v>
      </c>
      <c r="E27" s="24">
        <f t="shared" si="2"/>
        <v>0.00743243553429525</v>
      </c>
      <c r="F27" s="24">
        <f t="shared" si="3"/>
        <v>0.010829595692033659</v>
      </c>
      <c r="G27" s="24">
        <f t="shared" si="4"/>
        <v>0.11782177763291389</v>
      </c>
      <c r="H27" s="24">
        <f t="shared" si="5"/>
        <v>0.027888848592244376</v>
      </c>
      <c r="I27" s="24">
        <f t="shared" si="6"/>
        <v>0.09078680983707403</v>
      </c>
      <c r="J27" s="24">
        <f t="shared" si="7"/>
        <v>0.126585532688485</v>
      </c>
      <c r="K27" s="24">
        <f t="shared" si="8"/>
        <v>0</v>
      </c>
      <c r="L27" s="24">
        <f t="shared" si="9"/>
        <v>0.016237507402595615</v>
      </c>
      <c r="M27" s="24">
        <f t="shared" si="10"/>
        <v>0.047046077427707056</v>
      </c>
      <c r="N27" s="24">
        <f t="shared" si="11"/>
        <v>0.17429267911986007</v>
      </c>
      <c r="O27" s="24">
        <f t="shared" si="12"/>
        <v>0.024679909470272553</v>
      </c>
      <c r="P27" s="24">
        <f t="shared" si="13"/>
        <v>0</v>
      </c>
    </row>
    <row r="28" spans="1:16" ht="15.75">
      <c r="A28" s="21" t="s">
        <v>69</v>
      </c>
      <c r="B28" s="24">
        <f>B9/B4</f>
        <v>0.011388998996971796</v>
      </c>
      <c r="C28" s="24">
        <f t="shared" si="0"/>
        <v>0.05936958011097464</v>
      </c>
      <c r="D28" s="24">
        <f t="shared" si="1"/>
        <v>0.14742715360544134</v>
      </c>
      <c r="E28" s="24">
        <f t="shared" si="2"/>
        <v>0.15898752615433992</v>
      </c>
      <c r="F28" s="24">
        <f t="shared" si="3"/>
        <v>0.07357779025916714</v>
      </c>
      <c r="G28" s="24">
        <f t="shared" si="4"/>
        <v>0.03218141082218752</v>
      </c>
      <c r="H28" s="24">
        <f t="shared" si="5"/>
        <v>0.07185577000228369</v>
      </c>
      <c r="I28" s="24">
        <f t="shared" si="6"/>
        <v>0.08445923009029806</v>
      </c>
      <c r="J28" s="24">
        <f t="shared" si="7"/>
        <v>0.18477462519827922</v>
      </c>
      <c r="K28" s="24">
        <f t="shared" si="8"/>
        <v>0</v>
      </c>
      <c r="L28" s="24">
        <f t="shared" si="9"/>
        <v>0.04914855665076318</v>
      </c>
      <c r="M28" s="24">
        <f t="shared" si="10"/>
        <v>0.048876983563656114</v>
      </c>
      <c r="N28" s="24">
        <f t="shared" si="11"/>
        <v>0.026935112548528258</v>
      </c>
      <c r="O28" s="24">
        <f t="shared" si="12"/>
        <v>0.06240626099408094</v>
      </c>
      <c r="P28" s="24">
        <f t="shared" si="13"/>
        <v>0</v>
      </c>
    </row>
    <row r="29" spans="1:16" ht="15.75">
      <c r="A29" s="21" t="s">
        <v>70</v>
      </c>
      <c r="B29" s="24">
        <f>B10/B4</f>
        <v>0.011303872698294894</v>
      </c>
      <c r="C29" s="24">
        <f t="shared" si="0"/>
        <v>0.1735610168648326</v>
      </c>
      <c r="D29" s="24">
        <f t="shared" si="1"/>
        <v>0.39017337445898215</v>
      </c>
      <c r="E29" s="24">
        <f t="shared" si="2"/>
        <v>0.02608701059648774</v>
      </c>
      <c r="F29" s="24">
        <f t="shared" si="3"/>
        <v>0</v>
      </c>
      <c r="G29" s="24">
        <f t="shared" si="4"/>
        <v>0.0046452912790408436</v>
      </c>
      <c r="H29" s="24">
        <f t="shared" si="5"/>
        <v>0.015397243918213024</v>
      </c>
      <c r="I29" s="24">
        <f t="shared" si="6"/>
        <v>0.13059051788468234</v>
      </c>
      <c r="J29" s="24">
        <f t="shared" si="7"/>
        <v>0.15234938560270633</v>
      </c>
      <c r="K29" s="24">
        <f t="shared" si="8"/>
        <v>0</v>
      </c>
      <c r="L29" s="24">
        <f t="shared" si="9"/>
        <v>0</v>
      </c>
      <c r="M29" s="24">
        <f t="shared" si="10"/>
        <v>0.0035756927516043977</v>
      </c>
      <c r="N29" s="24">
        <f t="shared" si="11"/>
        <v>0.07329237351375553</v>
      </c>
      <c r="O29" s="24">
        <f t="shared" si="12"/>
        <v>0.03032809312969504</v>
      </c>
      <c r="P29" s="24">
        <f t="shared" si="13"/>
        <v>0</v>
      </c>
    </row>
    <row r="30" spans="1:16" ht="15.75">
      <c r="A30" s="21" t="s">
        <v>71</v>
      </c>
      <c r="B30" s="24">
        <f>B11/B4</f>
        <v>0.011487551491393773</v>
      </c>
      <c r="C30" s="24">
        <f t="shared" si="0"/>
        <v>0.024935595792462413</v>
      </c>
      <c r="D30" s="24">
        <f t="shared" si="1"/>
        <v>0.031226097013235754</v>
      </c>
      <c r="E30" s="24">
        <f t="shared" si="2"/>
        <v>0</v>
      </c>
      <c r="F30" s="24">
        <f t="shared" si="3"/>
        <v>0.025816755496539612</v>
      </c>
      <c r="G30" s="24">
        <f t="shared" si="4"/>
        <v>0.24923357463239118</v>
      </c>
      <c r="H30" s="24">
        <f t="shared" si="5"/>
        <v>0.14718426640395052</v>
      </c>
      <c r="I30" s="24">
        <f t="shared" si="6"/>
        <v>0.01480225919557462</v>
      </c>
      <c r="J30" s="24">
        <f t="shared" si="7"/>
        <v>0.044682139994247985</v>
      </c>
      <c r="K30" s="24">
        <f t="shared" si="8"/>
        <v>0.005305315718298138</v>
      </c>
      <c r="L30" s="24">
        <f t="shared" si="9"/>
        <v>0.15871889169690553</v>
      </c>
      <c r="M30" s="24">
        <f t="shared" si="10"/>
        <v>0.012018039297275136</v>
      </c>
      <c r="N30" s="24">
        <f t="shared" si="11"/>
        <v>0.21306931177755614</v>
      </c>
      <c r="O30" s="24">
        <f t="shared" si="12"/>
        <v>0.07300775298156295</v>
      </c>
      <c r="P30" s="24">
        <f t="shared" si="13"/>
        <v>0</v>
      </c>
    </row>
    <row r="31" spans="1:16" ht="15.75">
      <c r="A31" s="21" t="s">
        <v>72</v>
      </c>
      <c r="B31" s="24">
        <f>B12/B4</f>
        <v>0.008167063489246144</v>
      </c>
      <c r="C31" s="24">
        <f t="shared" si="0"/>
        <v>0.1147576258348826</v>
      </c>
      <c r="D31" s="24">
        <f t="shared" si="1"/>
        <v>0.12219410590098465</v>
      </c>
      <c r="E31" s="24">
        <f t="shared" si="2"/>
        <v>0.006042140053707912</v>
      </c>
      <c r="F31" s="24">
        <f t="shared" si="3"/>
        <v>0.010457550092956</v>
      </c>
      <c r="G31" s="24">
        <f t="shared" si="4"/>
        <v>0.07818632513943401</v>
      </c>
      <c r="H31" s="24">
        <f t="shared" si="5"/>
        <v>0.11220994284927356</v>
      </c>
      <c r="I31" s="24">
        <f t="shared" si="6"/>
        <v>0.14523514425394202</v>
      </c>
      <c r="J31" s="24">
        <f t="shared" si="7"/>
        <v>0.14850581835708876</v>
      </c>
      <c r="K31" s="24">
        <f t="shared" si="8"/>
        <v>0</v>
      </c>
      <c r="L31" s="24">
        <f t="shared" si="9"/>
        <v>0.09543482751497624</v>
      </c>
      <c r="M31" s="24">
        <f t="shared" si="10"/>
        <v>0.03965261998209736</v>
      </c>
      <c r="N31" s="24">
        <f t="shared" si="11"/>
        <v>0.07959787922605523</v>
      </c>
      <c r="O31" s="24">
        <f t="shared" si="12"/>
        <v>0.04772602079460166</v>
      </c>
      <c r="P31" s="24">
        <f t="shared" si="13"/>
        <v>0</v>
      </c>
    </row>
    <row r="32" spans="1:16" ht="15.75">
      <c r="A32" s="20" t="s">
        <v>73</v>
      </c>
      <c r="B32" s="24">
        <f>B13/B4</f>
        <v>0.006889114595814218</v>
      </c>
      <c r="C32" s="24">
        <f t="shared" si="0"/>
        <v>0.10642422758254765</v>
      </c>
      <c r="D32" s="24">
        <f t="shared" si="1"/>
        <v>0.04843679849802049</v>
      </c>
      <c r="E32" s="24">
        <f t="shared" si="2"/>
        <v>0.04247785804661034</v>
      </c>
      <c r="F32" s="24">
        <f t="shared" si="3"/>
        <v>0.0073874535733235375</v>
      </c>
      <c r="G32" s="24">
        <f t="shared" si="4"/>
        <v>0.05786498510264887</v>
      </c>
      <c r="H32" s="24">
        <f t="shared" si="5"/>
        <v>0.12812742337047467</v>
      </c>
      <c r="I32" s="24">
        <f t="shared" si="6"/>
        <v>0.06973184767968654</v>
      </c>
      <c r="J32" s="24">
        <f t="shared" si="7"/>
        <v>0.11521978694747154</v>
      </c>
      <c r="K32" s="24">
        <f t="shared" si="8"/>
        <v>0</v>
      </c>
      <c r="L32" s="24">
        <f t="shared" si="9"/>
        <v>0.034172074609199625</v>
      </c>
      <c r="M32" s="24">
        <f t="shared" si="10"/>
        <v>0.10089384106771153</v>
      </c>
      <c r="N32" s="24">
        <f t="shared" si="11"/>
        <v>0.2501632586425044</v>
      </c>
      <c r="O32" s="24">
        <f t="shared" si="12"/>
        <v>0.03910044487980083</v>
      </c>
      <c r="P32" s="24">
        <f t="shared" si="13"/>
        <v>0</v>
      </c>
    </row>
    <row r="33" spans="1:16" ht="15.75">
      <c r="A33" s="20" t="s">
        <v>74</v>
      </c>
      <c r="B33" s="24">
        <f>B14/B4</f>
        <v>0.007162910577107802</v>
      </c>
      <c r="C33" s="24">
        <f t="shared" si="0"/>
        <v>0.034553822903070686</v>
      </c>
      <c r="D33" s="24">
        <f t="shared" si="1"/>
        <v>0.09165938821774502</v>
      </c>
      <c r="E33" s="24">
        <f t="shared" si="2"/>
        <v>0.054328305478954654</v>
      </c>
      <c r="F33" s="24">
        <f t="shared" si="3"/>
        <v>0</v>
      </c>
      <c r="G33" s="24">
        <f t="shared" si="4"/>
        <v>0.042954297883198066</v>
      </c>
      <c r="H33" s="24">
        <f t="shared" si="5"/>
        <v>0.26171012473135163</v>
      </c>
      <c r="I33" s="24">
        <f t="shared" si="6"/>
        <v>0.10884307009882334</v>
      </c>
      <c r="J33" s="24">
        <f t="shared" si="7"/>
        <v>0.2238294782088146</v>
      </c>
      <c r="K33" s="24">
        <f t="shared" si="8"/>
        <v>0.009695875327530202</v>
      </c>
      <c r="L33" s="24">
        <f t="shared" si="9"/>
        <v>0.0464872079215694</v>
      </c>
      <c r="M33" s="24">
        <f t="shared" si="10"/>
        <v>0.044141748201650656</v>
      </c>
      <c r="N33" s="24">
        <f t="shared" si="11"/>
        <v>0.0526796141277147</v>
      </c>
      <c r="O33" s="24">
        <f t="shared" si="12"/>
        <v>0.02911706689957703</v>
      </c>
      <c r="P33" s="24">
        <f t="shared" si="13"/>
        <v>0</v>
      </c>
    </row>
    <row r="34" spans="1:16" ht="15.75">
      <c r="A34" s="20" t="s">
        <v>75</v>
      </c>
      <c r="B34" s="24">
        <f>B15/B4</f>
        <v>0.0047444379875299465</v>
      </c>
      <c r="C34" s="24">
        <f t="shared" si="0"/>
        <v>0.028195098823599135</v>
      </c>
      <c r="D34" s="24">
        <f t="shared" si="1"/>
        <v>0.13150798589504253</v>
      </c>
      <c r="E34" s="24">
        <f t="shared" si="2"/>
        <v>0.06101283077014253</v>
      </c>
      <c r="F34" s="24">
        <f t="shared" si="3"/>
        <v>0.017883071087800396</v>
      </c>
      <c r="G34" s="24">
        <f t="shared" si="4"/>
        <v>0.05437520372181231</v>
      </c>
      <c r="H34" s="24">
        <f t="shared" si="5"/>
        <v>0.13811598067976413</v>
      </c>
      <c r="I34" s="24">
        <f t="shared" si="6"/>
        <v>0.04905621240406555</v>
      </c>
      <c r="J34" s="24">
        <f t="shared" si="7"/>
        <v>0.13168577947669421</v>
      </c>
      <c r="K34" s="24">
        <f t="shared" si="8"/>
        <v>0</v>
      </c>
      <c r="L34" s="24">
        <f t="shared" si="9"/>
        <v>0.1635997273831748</v>
      </c>
      <c r="M34" s="24">
        <f t="shared" si="10"/>
        <v>0.07045070672948707</v>
      </c>
      <c r="N34" s="24">
        <f t="shared" si="11"/>
        <v>0.11664740569532106</v>
      </c>
      <c r="O34" s="24">
        <f t="shared" si="12"/>
        <v>0.03746999733309628</v>
      </c>
      <c r="P34" s="24">
        <f t="shared" si="13"/>
        <v>0</v>
      </c>
    </row>
    <row r="35" spans="1:16" ht="15.75">
      <c r="A35" s="20" t="s">
        <v>76</v>
      </c>
      <c r="B35" s="24">
        <f>B16/B4</f>
        <v>0.00722357448772561</v>
      </c>
      <c r="C35" s="24">
        <f t="shared" si="0"/>
        <v>0.09485996769233764</v>
      </c>
      <c r="D35" s="24">
        <f t="shared" si="1"/>
        <v>0.137346489947646</v>
      </c>
      <c r="E35" s="24">
        <f t="shared" si="2"/>
        <v>0.2228255580856737</v>
      </c>
      <c r="F35" s="24">
        <f t="shared" si="3"/>
        <v>0.04049162141647691</v>
      </c>
      <c r="G35" s="24">
        <f t="shared" si="4"/>
        <v>0.06207547537027306</v>
      </c>
      <c r="H35" s="24">
        <f t="shared" si="5"/>
        <v>0.061627839084486484</v>
      </c>
      <c r="I35" s="24">
        <f t="shared" si="6"/>
        <v>0.09459722465502812</v>
      </c>
      <c r="J35" s="24">
        <f t="shared" si="7"/>
        <v>0.07060002724742609</v>
      </c>
      <c r="K35" s="24">
        <f t="shared" si="8"/>
        <v>0</v>
      </c>
      <c r="L35" s="24">
        <f t="shared" si="9"/>
        <v>0.011181175921060315</v>
      </c>
      <c r="M35" s="24">
        <f t="shared" si="10"/>
        <v>0.024658920612677836</v>
      </c>
      <c r="N35" s="24">
        <f t="shared" si="11"/>
        <v>0.07633171795021507</v>
      </c>
      <c r="O35" s="24">
        <f t="shared" si="12"/>
        <v>0.10340398201669879</v>
      </c>
      <c r="P35" s="24">
        <f t="shared" si="13"/>
        <v>0</v>
      </c>
    </row>
    <row r="36" spans="1:16" ht="15.75">
      <c r="A36" s="20" t="s">
        <v>77</v>
      </c>
      <c r="B36" s="24">
        <f>B17/B4</f>
        <v>0.007326063458386983</v>
      </c>
      <c r="C36" s="24">
        <f t="shared" si="0"/>
        <v>0.06756860487430436</v>
      </c>
      <c r="D36" s="24">
        <f t="shared" si="1"/>
        <v>0.10426021876799078</v>
      </c>
      <c r="E36" s="24">
        <f t="shared" si="2"/>
        <v>0.129869506812512</v>
      </c>
      <c r="F36" s="24">
        <f t="shared" si="3"/>
        <v>0.023047399731337556</v>
      </c>
      <c r="G36" s="24">
        <f t="shared" si="4"/>
        <v>0.023930147764344656</v>
      </c>
      <c r="H36" s="24">
        <f t="shared" si="5"/>
        <v>0.10568029169065439</v>
      </c>
      <c r="I36" s="24">
        <f t="shared" si="6"/>
        <v>0.08556898867779697</v>
      </c>
      <c r="J36" s="24">
        <f t="shared" si="7"/>
        <v>0.21152369986566877</v>
      </c>
      <c r="K36" s="24">
        <f t="shared" si="8"/>
        <v>0</v>
      </c>
      <c r="L36" s="24">
        <f t="shared" si="9"/>
        <v>0.0802053348685473</v>
      </c>
      <c r="M36" s="24">
        <f t="shared" si="10"/>
        <v>0.03063711379773556</v>
      </c>
      <c r="N36" s="24">
        <f t="shared" si="11"/>
        <v>0.043225868355402035</v>
      </c>
      <c r="O36" s="24">
        <f t="shared" si="12"/>
        <v>0.09448282479370562</v>
      </c>
      <c r="P36" s="24">
        <f t="shared" si="13"/>
        <v>0</v>
      </c>
    </row>
    <row r="37" spans="1:16" ht="15.75">
      <c r="A37" s="20" t="s">
        <v>78</v>
      </c>
      <c r="B37" s="24">
        <f>B18/B4</f>
        <v>0.008665590087278005</v>
      </c>
      <c r="C37" s="24">
        <f t="shared" si="0"/>
        <v>0.07071936143288231</v>
      </c>
      <c r="D37" s="24">
        <f t="shared" si="1"/>
        <v>0.25945845095557935</v>
      </c>
      <c r="E37" s="24">
        <f t="shared" si="2"/>
        <v>0.004932022453681171</v>
      </c>
      <c r="F37" s="24">
        <f t="shared" si="3"/>
        <v>0</v>
      </c>
      <c r="G37" s="24">
        <f t="shared" si="4"/>
        <v>0.03788247509653136</v>
      </c>
      <c r="H37" s="24">
        <f t="shared" si="5"/>
        <v>0.05655602063662027</v>
      </c>
      <c r="I37" s="24">
        <f t="shared" si="6"/>
        <v>0.17116875953145785</v>
      </c>
      <c r="J37" s="24">
        <f t="shared" si="7"/>
        <v>0.08239235536519679</v>
      </c>
      <c r="K37" s="24">
        <f t="shared" si="8"/>
        <v>0.014844738635257471</v>
      </c>
      <c r="L37" s="24">
        <f t="shared" si="9"/>
        <v>0.04695155585839904</v>
      </c>
      <c r="M37" s="24">
        <f t="shared" si="10"/>
        <v>0.00452642850189818</v>
      </c>
      <c r="N37" s="24">
        <f t="shared" si="11"/>
        <v>0.22332814173075052</v>
      </c>
      <c r="O37" s="24">
        <f t="shared" si="12"/>
        <v>0.027239689801745678</v>
      </c>
      <c r="P37" s="24">
        <f t="shared" si="13"/>
        <v>0</v>
      </c>
    </row>
    <row r="38" spans="1:16" ht="15.75">
      <c r="A38" s="20" t="s">
        <v>83</v>
      </c>
      <c r="B38" s="24">
        <f>B19/B4</f>
        <v>0.007186318551888486</v>
      </c>
      <c r="C38" s="24">
        <f t="shared" si="0"/>
        <v>0.15979341106502856</v>
      </c>
      <c r="D38" s="24">
        <f t="shared" si="1"/>
        <v>0.33403435323577746</v>
      </c>
      <c r="E38" s="24">
        <f t="shared" si="2"/>
        <v>0.08344745285233586</v>
      </c>
      <c r="F38" s="24">
        <f t="shared" si="3"/>
        <v>0.006954769543782768</v>
      </c>
      <c r="G38" s="24">
        <f t="shared" si="4"/>
        <v>0.019494874403317944</v>
      </c>
      <c r="H38" s="24">
        <f t="shared" si="5"/>
        <v>0.06428515533296815</v>
      </c>
      <c r="I38" s="24">
        <f t="shared" si="6"/>
        <v>0.06075397135926129</v>
      </c>
      <c r="J38" s="24">
        <f t="shared" si="7"/>
        <v>0.2072443070662806</v>
      </c>
      <c r="K38" s="24">
        <f t="shared" si="8"/>
        <v>0</v>
      </c>
      <c r="L38" s="24">
        <f t="shared" si="9"/>
        <v>0.007072149620471086</v>
      </c>
      <c r="M38" s="24">
        <f t="shared" si="10"/>
        <v>0.010358791767743954</v>
      </c>
      <c r="N38" s="24">
        <f t="shared" si="11"/>
        <v>0.03517489631426559</v>
      </c>
      <c r="O38" s="24">
        <f t="shared" si="12"/>
        <v>0.011385867438766727</v>
      </c>
      <c r="P38" s="24">
        <f t="shared" si="13"/>
        <v>0</v>
      </c>
    </row>
    <row r="39" spans="1:16" ht="15.75">
      <c r="A39" s="20" t="s">
        <v>82</v>
      </c>
      <c r="B39" s="24">
        <f>B20/B4</f>
        <v>0.005693691114972451</v>
      </c>
      <c r="C39" s="24">
        <f t="shared" si="0"/>
        <v>0.15453467986863872</v>
      </c>
      <c r="D39" s="24">
        <f t="shared" si="1"/>
        <v>0.3178720462233635</v>
      </c>
      <c r="E39" s="24">
        <f t="shared" si="2"/>
        <v>0.04592705992740562</v>
      </c>
      <c r="F39" s="24">
        <f t="shared" si="3"/>
        <v>0</v>
      </c>
      <c r="G39" s="24">
        <f t="shared" si="4"/>
        <v>0.008815032469937529</v>
      </c>
      <c r="H39" s="24">
        <f t="shared" si="5"/>
        <v>0.03167979456282871</v>
      </c>
      <c r="I39" s="24">
        <f t="shared" si="6"/>
        <v>0.051853132176103114</v>
      </c>
      <c r="J39" s="24">
        <f t="shared" si="7"/>
        <v>0.19648633299587645</v>
      </c>
      <c r="K39" s="24">
        <f t="shared" si="8"/>
        <v>0</v>
      </c>
      <c r="L39" s="24">
        <f t="shared" si="9"/>
        <v>0.05010000246919677</v>
      </c>
      <c r="M39" s="24">
        <f t="shared" si="10"/>
        <v>0.008815032469937529</v>
      </c>
      <c r="N39" s="24">
        <f t="shared" si="11"/>
        <v>0.0549643201066693</v>
      </c>
      <c r="O39" s="24">
        <f t="shared" si="12"/>
        <v>0.07895256673004272</v>
      </c>
      <c r="P39" s="24">
        <f t="shared" si="13"/>
        <v>0</v>
      </c>
    </row>
    <row r="40" ht="12.75">
      <c r="B40" s="10"/>
    </row>
    <row r="41" ht="12.75">
      <c r="A41" s="26" t="s">
        <v>84</v>
      </c>
    </row>
  </sheetData>
  <printOptions/>
  <pageMargins left="0.25" right="0.25" top="1" bottom="1" header="0.5" footer="0.5"/>
  <pageSetup fitToHeight="1" fitToWidth="1" horizontalDpi="600" verticalDpi="600" orientation="landscape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60" workbookViewId="0" topLeftCell="A1">
      <selection activeCell="M21" sqref="M21"/>
    </sheetView>
  </sheetViews>
  <sheetFormatPr defaultColWidth="9.140625" defaultRowHeight="12.75"/>
  <cols>
    <col min="1" max="1" width="22.140625" style="0" customWidth="1"/>
    <col min="2" max="2" width="11.7109375" style="0" customWidth="1"/>
    <col min="3" max="4" width="11.7109375" style="8" hidden="1" customWidth="1"/>
    <col min="5" max="7" width="11.7109375" style="10" customWidth="1"/>
    <col min="8" max="10" width="8.8515625" style="10" customWidth="1"/>
  </cols>
  <sheetData>
    <row r="1" spans="1:7" ht="18.75" thickBot="1">
      <c r="A1" s="31" t="s">
        <v>85</v>
      </c>
      <c r="B1" s="14"/>
      <c r="C1" s="15"/>
      <c r="D1" s="15"/>
      <c r="E1" s="16"/>
      <c r="F1" s="16"/>
      <c r="G1" s="16"/>
    </row>
    <row r="3" spans="1:14" ht="63">
      <c r="A3" s="27"/>
      <c r="B3" s="27" t="s">
        <v>16</v>
      </c>
      <c r="C3" s="28" t="s">
        <v>60</v>
      </c>
      <c r="D3" s="28" t="s">
        <v>61</v>
      </c>
      <c r="E3" s="29" t="s">
        <v>62</v>
      </c>
      <c r="F3" s="29" t="s">
        <v>63</v>
      </c>
      <c r="G3" s="29" t="s">
        <v>64</v>
      </c>
      <c r="H3" s="11"/>
      <c r="I3" s="11"/>
      <c r="J3" s="11"/>
      <c r="K3" s="4"/>
      <c r="L3" s="4"/>
      <c r="M3" s="4"/>
      <c r="N3" s="4"/>
    </row>
    <row r="4" spans="1:14" ht="15.75">
      <c r="A4" s="20" t="s">
        <v>80</v>
      </c>
      <c r="B4" s="22">
        <v>22224912</v>
      </c>
      <c r="C4" s="22">
        <v>10433381</v>
      </c>
      <c r="D4" s="22">
        <v>11791531</v>
      </c>
      <c r="E4" s="24">
        <f>C4/B4</f>
        <v>0.46944532333806316</v>
      </c>
      <c r="F4" s="24">
        <f>D4/B4</f>
        <v>0.5305546766619368</v>
      </c>
      <c r="G4" s="30">
        <f>D4/C4</f>
        <v>1.1301735266832487</v>
      </c>
      <c r="H4" s="5"/>
      <c r="I4" s="5"/>
      <c r="J4" s="5"/>
      <c r="K4" s="3"/>
      <c r="L4" s="3"/>
      <c r="M4" s="3"/>
      <c r="N4" s="3"/>
    </row>
    <row r="5" spans="1:14" ht="15.75">
      <c r="A5" s="20" t="s">
        <v>81</v>
      </c>
      <c r="B5" s="22">
        <v>16560199</v>
      </c>
      <c r="C5" s="22">
        <v>7749255</v>
      </c>
      <c r="D5" s="22">
        <v>8810944</v>
      </c>
      <c r="E5" s="24">
        <f aca="true" t="shared" si="0" ref="E5:E20">C5/B5</f>
        <v>0.4679445579126193</v>
      </c>
      <c r="F5" s="24">
        <f aca="true" t="shared" si="1" ref="F5:F20">D5/B5</f>
        <v>0.5320554420873808</v>
      </c>
      <c r="G5" s="30">
        <f aca="true" t="shared" si="2" ref="G5:G20">D5/C5</f>
        <v>1.1370052992190862</v>
      </c>
      <c r="H5" s="5"/>
      <c r="I5" s="5"/>
      <c r="J5" s="5"/>
      <c r="K5" s="3"/>
      <c r="L5" s="3"/>
      <c r="M5" s="3"/>
      <c r="N5" s="3"/>
    </row>
    <row r="6" spans="1:14" ht="15.75">
      <c r="A6" s="20" t="s">
        <v>67</v>
      </c>
      <c r="B6" s="22">
        <v>2845685</v>
      </c>
      <c r="C6" s="22">
        <v>1362894</v>
      </c>
      <c r="D6" s="22">
        <v>1482791</v>
      </c>
      <c r="E6" s="24">
        <f t="shared" si="0"/>
        <v>0.4789335432417854</v>
      </c>
      <c r="F6" s="24">
        <f t="shared" si="1"/>
        <v>0.5210664567582146</v>
      </c>
      <c r="G6" s="30">
        <f t="shared" si="2"/>
        <v>1.0879723588188077</v>
      </c>
      <c r="H6" s="5"/>
      <c r="I6" s="5"/>
      <c r="J6" s="5"/>
      <c r="K6" s="3"/>
      <c r="L6" s="3"/>
      <c r="M6" s="3"/>
      <c r="N6" s="3"/>
    </row>
    <row r="7" spans="1:14" ht="15.75">
      <c r="A7" s="21" t="s">
        <v>68</v>
      </c>
      <c r="B7" s="22">
        <v>404589</v>
      </c>
      <c r="C7" s="22">
        <v>171666</v>
      </c>
      <c r="D7" s="22">
        <v>232923</v>
      </c>
      <c r="E7" s="24">
        <f t="shared" si="0"/>
        <v>0.42429724980165057</v>
      </c>
      <c r="F7" s="24">
        <f t="shared" si="1"/>
        <v>0.5757027501983495</v>
      </c>
      <c r="G7" s="30">
        <f t="shared" si="2"/>
        <v>1.3568382789836078</v>
      </c>
      <c r="H7" s="5"/>
      <c r="I7" s="5"/>
      <c r="J7" s="5"/>
      <c r="K7" s="3"/>
      <c r="L7" s="3"/>
      <c r="M7" s="3"/>
      <c r="N7" s="3"/>
    </row>
    <row r="8" spans="1:14" ht="15.75">
      <c r="A8" s="21" t="s">
        <v>79</v>
      </c>
      <c r="B8" s="22">
        <v>327287</v>
      </c>
      <c r="C8" s="22">
        <v>161336</v>
      </c>
      <c r="D8" s="22">
        <v>165951</v>
      </c>
      <c r="E8" s="24">
        <f t="shared" si="0"/>
        <v>0.49294961303076507</v>
      </c>
      <c r="F8" s="24">
        <f t="shared" si="1"/>
        <v>0.507050386969235</v>
      </c>
      <c r="G8" s="30">
        <f t="shared" si="2"/>
        <v>1.028604899092577</v>
      </c>
      <c r="H8" s="5"/>
      <c r="I8" s="5"/>
      <c r="J8" s="5"/>
      <c r="K8" s="3"/>
      <c r="L8" s="3"/>
      <c r="M8" s="3"/>
      <c r="N8" s="3"/>
    </row>
    <row r="9" spans="1:14" ht="15.75">
      <c r="A9" s="21" t="s">
        <v>69</v>
      </c>
      <c r="B9" s="22">
        <v>230110</v>
      </c>
      <c r="C9" s="22">
        <v>88403</v>
      </c>
      <c r="D9" s="22">
        <v>141707</v>
      </c>
      <c r="E9" s="24">
        <f t="shared" si="0"/>
        <v>0.3841771326756768</v>
      </c>
      <c r="F9" s="24">
        <f t="shared" si="1"/>
        <v>0.6158228673243231</v>
      </c>
      <c r="G9" s="30">
        <f t="shared" si="2"/>
        <v>1.6029659626935737</v>
      </c>
      <c r="H9" s="5"/>
      <c r="I9" s="5"/>
      <c r="J9" s="5"/>
      <c r="K9" s="3"/>
      <c r="L9" s="3"/>
      <c r="M9" s="3"/>
      <c r="N9" s="3"/>
    </row>
    <row r="10" spans="1:14" ht="15.75">
      <c r="A10" s="21" t="s">
        <v>70</v>
      </c>
      <c r="B10" s="22">
        <v>227132</v>
      </c>
      <c r="C10" s="22">
        <v>118357</v>
      </c>
      <c r="D10" s="22">
        <v>108775</v>
      </c>
      <c r="E10" s="24">
        <f t="shared" si="0"/>
        <v>0.5210934610710952</v>
      </c>
      <c r="F10" s="24">
        <f t="shared" si="1"/>
        <v>0.4789065389289048</v>
      </c>
      <c r="G10" s="30">
        <f t="shared" si="2"/>
        <v>0.9190415438039152</v>
      </c>
      <c r="H10" s="5"/>
      <c r="I10" s="5"/>
      <c r="J10" s="5"/>
      <c r="K10" s="3"/>
      <c r="L10" s="3"/>
      <c r="M10" s="3"/>
      <c r="N10" s="3"/>
    </row>
    <row r="11" spans="1:14" ht="15.75">
      <c r="A11" s="21" t="s">
        <v>71</v>
      </c>
      <c r="B11" s="22">
        <v>250547</v>
      </c>
      <c r="C11" s="22">
        <v>155887</v>
      </c>
      <c r="D11" s="22">
        <v>94660</v>
      </c>
      <c r="E11" s="24">
        <f t="shared" si="0"/>
        <v>0.6221866555975526</v>
      </c>
      <c r="F11" s="24">
        <f t="shared" si="1"/>
        <v>0.37781334440244746</v>
      </c>
      <c r="G11" s="30">
        <f t="shared" si="2"/>
        <v>0.6072347277194378</v>
      </c>
      <c r="H11" s="5"/>
      <c r="I11" s="5"/>
      <c r="J11" s="5"/>
      <c r="K11" s="3"/>
      <c r="L11" s="3"/>
      <c r="M11" s="3"/>
      <c r="N11" s="3"/>
    </row>
    <row r="12" spans="1:14" ht="15.75">
      <c r="A12" s="21" t="s">
        <v>72</v>
      </c>
      <c r="B12" s="22">
        <v>240402</v>
      </c>
      <c r="C12" s="22">
        <v>116590</v>
      </c>
      <c r="D12" s="22">
        <v>123812</v>
      </c>
      <c r="E12" s="24">
        <f t="shared" si="0"/>
        <v>0.48497932629512236</v>
      </c>
      <c r="F12" s="24">
        <f t="shared" si="1"/>
        <v>0.5150206737048777</v>
      </c>
      <c r="G12" s="30">
        <f t="shared" si="2"/>
        <v>1.0619435629127711</v>
      </c>
      <c r="H12" s="5"/>
      <c r="I12" s="5"/>
      <c r="J12" s="5"/>
      <c r="K12" s="3"/>
      <c r="L12" s="3"/>
      <c r="M12" s="3"/>
      <c r="N12" s="3"/>
    </row>
    <row r="13" spans="1:14" ht="15.75">
      <c r="A13" s="20" t="s">
        <v>73</v>
      </c>
      <c r="B13" s="22">
        <v>152464</v>
      </c>
      <c r="C13" s="22">
        <v>81977</v>
      </c>
      <c r="D13" s="22">
        <v>70487</v>
      </c>
      <c r="E13" s="24">
        <f t="shared" si="0"/>
        <v>0.5376810263406443</v>
      </c>
      <c r="F13" s="24">
        <f t="shared" si="1"/>
        <v>0.46231897365935565</v>
      </c>
      <c r="G13" s="30">
        <f t="shared" si="2"/>
        <v>0.8598387352550105</v>
      </c>
      <c r="H13" s="5"/>
      <c r="I13" s="5"/>
      <c r="J13" s="5"/>
      <c r="K13" s="3"/>
      <c r="L13" s="3"/>
      <c r="M13" s="3"/>
      <c r="N13" s="3"/>
    </row>
    <row r="14" spans="1:14" ht="15.75">
      <c r="A14" s="20" t="s">
        <v>74</v>
      </c>
      <c r="B14" s="22">
        <v>136774</v>
      </c>
      <c r="C14" s="22">
        <v>56373</v>
      </c>
      <c r="D14" s="22">
        <v>80401</v>
      </c>
      <c r="E14" s="24">
        <f t="shared" si="0"/>
        <v>0.412161668153304</v>
      </c>
      <c r="F14" s="24">
        <f t="shared" si="1"/>
        <v>0.587838331846696</v>
      </c>
      <c r="G14" s="30">
        <f t="shared" si="2"/>
        <v>1.4262324162276268</v>
      </c>
      <c r="H14" s="5"/>
      <c r="I14" s="5"/>
      <c r="J14" s="5"/>
      <c r="K14" s="3"/>
      <c r="L14" s="3"/>
      <c r="M14" s="3"/>
      <c r="N14" s="3"/>
    </row>
    <row r="15" spans="1:14" ht="15.75">
      <c r="A15" s="20" t="s">
        <v>75</v>
      </c>
      <c r="B15" s="22">
        <v>124423</v>
      </c>
      <c r="C15" s="22">
        <v>49390</v>
      </c>
      <c r="D15" s="22">
        <v>75033</v>
      </c>
      <c r="E15" s="24">
        <f t="shared" si="0"/>
        <v>0.3969523319643474</v>
      </c>
      <c r="F15" s="24">
        <f t="shared" si="1"/>
        <v>0.6030476680356526</v>
      </c>
      <c r="G15" s="30">
        <f t="shared" si="2"/>
        <v>1.5191941688600932</v>
      </c>
      <c r="H15" s="5"/>
      <c r="I15" s="5"/>
      <c r="J15" s="5"/>
      <c r="K15" s="3"/>
      <c r="L15" s="3"/>
      <c r="M15" s="3"/>
      <c r="N15" s="3"/>
    </row>
    <row r="16" spans="1:14" ht="15.75">
      <c r="A16" s="20" t="s">
        <v>76</v>
      </c>
      <c r="B16" s="22">
        <v>135453</v>
      </c>
      <c r="C16" s="22">
        <v>62799</v>
      </c>
      <c r="D16" s="22">
        <v>72654</v>
      </c>
      <c r="E16" s="24">
        <f t="shared" si="0"/>
        <v>0.46362206817124757</v>
      </c>
      <c r="F16" s="24">
        <f t="shared" si="1"/>
        <v>0.5363779318287524</v>
      </c>
      <c r="G16" s="30">
        <f t="shared" si="2"/>
        <v>1.1569292504657718</v>
      </c>
      <c r="H16" s="5"/>
      <c r="I16" s="5"/>
      <c r="J16" s="5"/>
      <c r="K16" s="3"/>
      <c r="L16" s="3"/>
      <c r="M16" s="3"/>
      <c r="N16" s="3"/>
    </row>
    <row r="17" spans="1:14" ht="15.75">
      <c r="A17" s="20" t="s">
        <v>77</v>
      </c>
      <c r="B17" s="22">
        <v>155715</v>
      </c>
      <c r="C17" s="22">
        <v>66671</v>
      </c>
      <c r="D17" s="22">
        <v>89044</v>
      </c>
      <c r="E17" s="24">
        <f t="shared" si="0"/>
        <v>0.42816042128247117</v>
      </c>
      <c r="F17" s="24">
        <f t="shared" si="1"/>
        <v>0.5718395787175288</v>
      </c>
      <c r="G17" s="30">
        <f t="shared" si="2"/>
        <v>1.3355731877427968</v>
      </c>
      <c r="H17" s="5"/>
      <c r="I17" s="5"/>
      <c r="J17" s="5"/>
      <c r="K17" s="3"/>
      <c r="L17" s="3"/>
      <c r="M17" s="3"/>
      <c r="N17" s="3"/>
    </row>
    <row r="18" spans="1:14" ht="15.75">
      <c r="A18" s="20" t="s">
        <v>78</v>
      </c>
      <c r="B18" s="22">
        <v>174802</v>
      </c>
      <c r="C18" s="22">
        <v>81439</v>
      </c>
      <c r="D18" s="22">
        <v>93363</v>
      </c>
      <c r="E18" s="24">
        <f t="shared" si="0"/>
        <v>0.46589283875470533</v>
      </c>
      <c r="F18" s="24">
        <f t="shared" si="1"/>
        <v>0.5341071612452947</v>
      </c>
      <c r="G18" s="30">
        <f t="shared" si="2"/>
        <v>1.14641633615344</v>
      </c>
      <c r="H18" s="5"/>
      <c r="I18" s="5"/>
      <c r="J18" s="5"/>
      <c r="K18" s="3"/>
      <c r="L18" s="3"/>
      <c r="M18" s="3"/>
      <c r="N18" s="3"/>
    </row>
    <row r="19" spans="1:14" ht="15.75">
      <c r="A19" s="20" t="s">
        <v>83</v>
      </c>
      <c r="B19" s="22">
        <v>129607</v>
      </c>
      <c r="C19" s="22">
        <v>54333</v>
      </c>
      <c r="D19" s="22">
        <v>75274</v>
      </c>
      <c r="E19" s="24">
        <f t="shared" si="0"/>
        <v>0.4192134684083421</v>
      </c>
      <c r="F19" s="24">
        <f t="shared" si="1"/>
        <v>0.5807865315916578</v>
      </c>
      <c r="G19" s="30">
        <f t="shared" si="2"/>
        <v>1.3854195424511806</v>
      </c>
      <c r="H19" s="5"/>
      <c r="I19" s="5"/>
      <c r="J19" s="5"/>
      <c r="K19" s="3"/>
      <c r="L19" s="3"/>
      <c r="M19" s="3"/>
      <c r="N19" s="3"/>
    </row>
    <row r="20" spans="1:14" ht="15.75">
      <c r="A20" s="20" t="s">
        <v>82</v>
      </c>
      <c r="B20" s="22">
        <v>129723</v>
      </c>
      <c r="C20" s="22">
        <v>56011</v>
      </c>
      <c r="D20" s="22">
        <v>73712</v>
      </c>
      <c r="E20" s="24">
        <f t="shared" si="0"/>
        <v>0.43177385660214457</v>
      </c>
      <c r="F20" s="24">
        <f t="shared" si="1"/>
        <v>0.5682261433978554</v>
      </c>
      <c r="G20" s="30">
        <f t="shared" si="2"/>
        <v>1.316027208941101</v>
      </c>
      <c r="H20" s="5"/>
      <c r="I20" s="5"/>
      <c r="J20" s="5"/>
      <c r="K20" s="3"/>
      <c r="L20" s="3"/>
      <c r="M20" s="3"/>
      <c r="N20" s="3"/>
    </row>
    <row r="22" spans="1:7" ht="25.5">
      <c r="A22" s="32" t="s">
        <v>84</v>
      </c>
      <c r="B22" s="38"/>
      <c r="C22" s="39"/>
      <c r="D22" s="39"/>
      <c r="E22" s="40"/>
      <c r="F22" s="40"/>
      <c r="G22" s="40"/>
    </row>
  </sheetData>
  <printOptions/>
  <pageMargins left="0.75" right="0.75" top="1" bottom="1" header="0.5" footer="0.5"/>
  <pageSetup horizontalDpi="300" verticalDpi="3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="60" workbookViewId="0" topLeftCell="A1">
      <selection activeCell="A1" sqref="A1:K11"/>
    </sheetView>
  </sheetViews>
  <sheetFormatPr defaultColWidth="9.140625" defaultRowHeight="12.75"/>
  <cols>
    <col min="1" max="1" width="23.8515625" style="0" bestFit="1" customWidth="1"/>
    <col min="2" max="2" width="14.28125" style="0" bestFit="1" customWidth="1"/>
    <col min="3" max="3" width="6.7109375" style="0" customWidth="1"/>
    <col min="4" max="4" width="11.7109375" style="0" customWidth="1"/>
    <col min="5" max="5" width="6.7109375" style="0" customWidth="1"/>
    <col min="6" max="6" width="11.7109375" style="0" customWidth="1"/>
    <col min="7" max="7" width="6.7109375" style="0" customWidth="1"/>
    <col min="8" max="8" width="11.7109375" style="0" customWidth="1"/>
    <col min="9" max="9" width="6.7109375" style="0" customWidth="1"/>
    <col min="10" max="10" width="11.7109375" style="0" customWidth="1"/>
    <col min="11" max="11" width="7.28125" style="0" bestFit="1" customWidth="1"/>
  </cols>
  <sheetData>
    <row r="1" spans="1:11" ht="18.75" thickBot="1">
      <c r="A1" s="69" t="s">
        <v>97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5.5">
      <c r="A2" s="53"/>
      <c r="B2" s="71" t="s">
        <v>91</v>
      </c>
      <c r="C2" s="72"/>
      <c r="D2" s="72" t="s">
        <v>92</v>
      </c>
      <c r="E2" s="72"/>
      <c r="F2" s="72" t="s">
        <v>93</v>
      </c>
      <c r="G2" s="72"/>
      <c r="H2" s="72" t="s">
        <v>94</v>
      </c>
      <c r="I2" s="72"/>
      <c r="J2" s="72" t="s">
        <v>95</v>
      </c>
      <c r="K2" s="67"/>
    </row>
    <row r="3" spans="1:11" ht="15.75">
      <c r="A3" s="73" t="s">
        <v>98</v>
      </c>
      <c r="B3" s="63">
        <v>369967</v>
      </c>
      <c r="C3" s="62">
        <v>0.10863601193928174</v>
      </c>
      <c r="D3" s="63">
        <v>1476327</v>
      </c>
      <c r="E3" s="62">
        <v>0.17545348125523658</v>
      </c>
      <c r="F3" s="63">
        <v>997101</v>
      </c>
      <c r="G3" s="62">
        <v>0.09090852729518728</v>
      </c>
      <c r="H3" s="63">
        <v>2871032</v>
      </c>
      <c r="I3" s="62">
        <v>0.358508033812013</v>
      </c>
      <c r="J3" s="63">
        <v>5714427.37499802</v>
      </c>
      <c r="K3" s="62">
        <v>0.18555521328934524</v>
      </c>
    </row>
    <row r="4" spans="1:11" ht="15.75">
      <c r="A4" s="73"/>
      <c r="B4" s="63"/>
      <c r="C4" s="62"/>
      <c r="D4" s="63"/>
      <c r="E4" s="62"/>
      <c r="F4" s="63"/>
      <c r="G4" s="62"/>
      <c r="H4" s="63"/>
      <c r="I4" s="62"/>
      <c r="J4" s="63"/>
      <c r="K4" s="62"/>
    </row>
    <row r="5" spans="1:11" ht="15.75">
      <c r="A5" s="73" t="s">
        <v>99</v>
      </c>
      <c r="B5" s="63">
        <v>147528</v>
      </c>
      <c r="C5" s="62">
        <v>0.3987598893955407</v>
      </c>
      <c r="D5" s="63">
        <v>651019</v>
      </c>
      <c r="E5" s="62">
        <v>0.44097208816204</v>
      </c>
      <c r="F5" s="63">
        <v>418089</v>
      </c>
      <c r="G5" s="62">
        <v>0.4193045639308355</v>
      </c>
      <c r="H5" s="63">
        <v>1529485</v>
      </c>
      <c r="I5" s="62">
        <v>0.5327300427163473</v>
      </c>
      <c r="J5" s="63">
        <v>2746122.2590365415</v>
      </c>
      <c r="K5" s="62">
        <v>0.48055948196165377</v>
      </c>
    </row>
    <row r="6" spans="1:11" ht="15.75">
      <c r="A6" s="73" t="s">
        <v>100</v>
      </c>
      <c r="B6" s="63">
        <v>141141</v>
      </c>
      <c r="C6" s="62">
        <v>0.38149618749780384</v>
      </c>
      <c r="D6" s="63">
        <v>352914</v>
      </c>
      <c r="E6" s="62">
        <v>0.23904866604756264</v>
      </c>
      <c r="F6" s="63">
        <v>321815</v>
      </c>
      <c r="G6" s="62">
        <v>0.32275065414637033</v>
      </c>
      <c r="H6" s="63">
        <v>557492</v>
      </c>
      <c r="I6" s="62">
        <v>0.19417826063937985</v>
      </c>
      <c r="J6" s="63">
        <v>1373362.9432955077</v>
      </c>
      <c r="K6" s="62">
        <v>0.2403325570824992</v>
      </c>
    </row>
    <row r="7" spans="1:11" ht="15.75">
      <c r="A7" s="73" t="s">
        <v>101</v>
      </c>
      <c r="B7" s="63">
        <v>70156</v>
      </c>
      <c r="C7" s="62">
        <v>0.18962772355372237</v>
      </c>
      <c r="D7" s="63">
        <v>410123</v>
      </c>
      <c r="E7" s="62">
        <v>0.2777995660852914</v>
      </c>
      <c r="F7" s="63">
        <v>229998</v>
      </c>
      <c r="G7" s="62">
        <v>0.2306667027713341</v>
      </c>
      <c r="H7" s="63">
        <v>686599</v>
      </c>
      <c r="I7" s="62">
        <v>0.2391471080782102</v>
      </c>
      <c r="J7" s="63">
        <v>1396876.6980939922</v>
      </c>
      <c r="K7" s="62">
        <v>0.2444473621636457</v>
      </c>
    </row>
    <row r="8" spans="1:11" ht="15.75">
      <c r="A8" s="73" t="s">
        <v>102</v>
      </c>
      <c r="B8" s="63">
        <v>9748</v>
      </c>
      <c r="C8" s="62">
        <v>0.02634829592909638</v>
      </c>
      <c r="D8" s="63">
        <v>59917</v>
      </c>
      <c r="E8" s="62">
        <v>0.04058518200913483</v>
      </c>
      <c r="F8" s="63">
        <v>24501</v>
      </c>
      <c r="G8" s="62">
        <v>0.024572234909001196</v>
      </c>
      <c r="H8" s="63">
        <v>92435</v>
      </c>
      <c r="I8" s="62">
        <v>0.032195740068379594</v>
      </c>
      <c r="J8" s="63">
        <v>186601.09150571283</v>
      </c>
      <c r="K8" s="62">
        <v>0.03265438149098491</v>
      </c>
    </row>
    <row r="9" spans="1:11" ht="15.75">
      <c r="A9" s="74" t="s">
        <v>103</v>
      </c>
      <c r="B9" s="63">
        <v>1388</v>
      </c>
      <c r="C9" s="62">
        <f>B9/B$3</f>
        <v>0.0037516859611803214</v>
      </c>
      <c r="D9" s="63">
        <v>2354</v>
      </c>
      <c r="E9" s="62">
        <f>D9/D$3</f>
        <v>0.0015944976959711501</v>
      </c>
      <c r="F9" s="63">
        <v>2698</v>
      </c>
      <c r="G9" s="62">
        <f>F9/F$3</f>
        <v>0.0027058442424588883</v>
      </c>
      <c r="H9" s="63">
        <v>4982</v>
      </c>
      <c r="I9" s="62">
        <f>H9/H$3</f>
        <v>0.0017352645320567656</v>
      </c>
      <c r="J9" s="63">
        <f>SUM(B9:H9)</f>
        <v>11422.0080520279</v>
      </c>
      <c r="K9" s="62">
        <f>J9/J$3</f>
        <v>0.001998801857558275</v>
      </c>
    </row>
    <row r="10" spans="1:11" ht="12.75">
      <c r="A10" s="47"/>
      <c r="B10" s="47"/>
      <c r="C10" s="75"/>
      <c r="D10" s="47"/>
      <c r="E10" s="75"/>
      <c r="F10" s="47"/>
      <c r="G10" s="75"/>
      <c r="H10" s="47"/>
      <c r="I10" s="75"/>
      <c r="J10" s="47"/>
      <c r="K10" s="75"/>
    </row>
    <row r="11" spans="1:11" ht="15.75">
      <c r="A11" s="53" t="s">
        <v>104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</sheetData>
  <printOptions/>
  <pageMargins left="0.75" right="0.75" top="1" bottom="1" header="0.5" footer="0.5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="60" workbookViewId="0" topLeftCell="A1">
      <selection activeCell="A1" sqref="A1:D18"/>
    </sheetView>
  </sheetViews>
  <sheetFormatPr defaultColWidth="9.140625" defaultRowHeight="12.75"/>
  <cols>
    <col min="1" max="1" width="13.7109375" style="0" customWidth="1"/>
    <col min="2" max="3" width="13.8515625" style="0" bestFit="1" customWidth="1"/>
    <col min="4" max="4" width="10.8515625" style="0" bestFit="1" customWidth="1"/>
  </cols>
  <sheetData>
    <row r="1" spans="1:4" ht="19.5" thickBot="1" thickTop="1">
      <c r="A1" s="76" t="s">
        <v>105</v>
      </c>
      <c r="B1" s="77"/>
      <c r="C1" s="77"/>
      <c r="D1" s="78"/>
    </row>
    <row r="2" spans="1:4" ht="16.5" thickBot="1" thickTop="1">
      <c r="A2" s="79"/>
      <c r="B2" s="80" t="s">
        <v>89</v>
      </c>
      <c r="C2" s="80" t="s">
        <v>88</v>
      </c>
      <c r="D2" s="81" t="s">
        <v>106</v>
      </c>
    </row>
    <row r="3" spans="1:4" ht="15.75" thickTop="1">
      <c r="A3" s="82"/>
      <c r="B3" s="82"/>
      <c r="C3" s="82"/>
      <c r="D3" s="82"/>
    </row>
    <row r="4" spans="1:4" ht="15">
      <c r="A4" s="83" t="s">
        <v>67</v>
      </c>
      <c r="B4" s="84">
        <v>4097854</v>
      </c>
      <c r="C4" s="84">
        <v>5714427.37499802</v>
      </c>
      <c r="D4" s="84">
        <f>C4-B4</f>
        <v>1616573.37499802</v>
      </c>
    </row>
    <row r="5" spans="1:4" ht="15">
      <c r="A5" s="83"/>
      <c r="B5" s="84"/>
      <c r="C5" s="84"/>
      <c r="D5" s="85">
        <f>D4/B4</f>
        <v>0.39449267226163254</v>
      </c>
    </row>
    <row r="6" spans="1:4" ht="15">
      <c r="A6" s="83"/>
      <c r="B6" s="84"/>
      <c r="C6" s="84"/>
      <c r="D6" s="85"/>
    </row>
    <row r="7" spans="1:4" ht="15">
      <c r="A7" s="83" t="s">
        <v>102</v>
      </c>
      <c r="B7" s="84">
        <v>86084</v>
      </c>
      <c r="C7" s="84">
        <v>186601.09150571283</v>
      </c>
      <c r="D7" s="84">
        <f>C7-B7</f>
        <v>100517.09150571283</v>
      </c>
    </row>
    <row r="8" spans="1:4" ht="15">
      <c r="A8" s="83"/>
      <c r="B8" s="85">
        <f>B7/B$4</f>
        <v>0.021007092980862667</v>
      </c>
      <c r="C8" s="85">
        <f>C7/C$4</f>
        <v>0.03265438149098491</v>
      </c>
      <c r="D8" s="85">
        <f>D7/B7</f>
        <v>1.167662881670378</v>
      </c>
    </row>
    <row r="9" spans="1:4" ht="15">
      <c r="A9" s="83" t="s">
        <v>99</v>
      </c>
      <c r="B9" s="84">
        <v>1654364</v>
      </c>
      <c r="C9" s="84">
        <v>2746122.2590365415</v>
      </c>
      <c r="D9" s="84">
        <f>C9-B9</f>
        <v>1091758.2590365415</v>
      </c>
    </row>
    <row r="10" spans="1:4" ht="15">
      <c r="A10" s="83"/>
      <c r="B10" s="85">
        <f>B9/B$4</f>
        <v>0.4037147248291423</v>
      </c>
      <c r="C10" s="85">
        <f>C9/C$4</f>
        <v>0.48055948196165377</v>
      </c>
      <c r="D10" s="85">
        <f>D9/B9</f>
        <v>0.6599262671555604</v>
      </c>
    </row>
    <row r="11" spans="1:4" ht="15">
      <c r="A11" s="83" t="s">
        <v>101</v>
      </c>
      <c r="B11" s="84">
        <v>811620</v>
      </c>
      <c r="C11" s="84">
        <v>1396876.6980939922</v>
      </c>
      <c r="D11" s="84">
        <f>C11-B11</f>
        <v>585256.6980939922</v>
      </c>
    </row>
    <row r="12" spans="1:4" ht="15">
      <c r="A12" s="83"/>
      <c r="B12" s="85">
        <f>B11/B$4</f>
        <v>0.198059764940381</v>
      </c>
      <c r="C12" s="85">
        <f>C11/C$4</f>
        <v>0.2444473621636457</v>
      </c>
      <c r="D12" s="85">
        <f>D11/B11</f>
        <v>0.7210969395702326</v>
      </c>
    </row>
    <row r="13" spans="1:4" ht="15">
      <c r="A13" s="83" t="s">
        <v>107</v>
      </c>
      <c r="B13" s="84">
        <v>1325671</v>
      </c>
      <c r="C13" s="84">
        <v>1373362.9432955077</v>
      </c>
      <c r="D13" s="84">
        <f>C13-B13</f>
        <v>47691.94329550769</v>
      </c>
    </row>
    <row r="14" spans="1:4" ht="15">
      <c r="A14" s="83"/>
      <c r="B14" s="85">
        <f>B13/B$4</f>
        <v>0.3235037168234886</v>
      </c>
      <c r="C14" s="85">
        <f>C13/C$4</f>
        <v>0.2403325570824992</v>
      </c>
      <c r="D14" s="85">
        <f>D13/B13</f>
        <v>0.035975700830377745</v>
      </c>
    </row>
    <row r="15" spans="1:4" ht="15">
      <c r="A15" s="83" t="s">
        <v>103</v>
      </c>
      <c r="B15" s="84">
        <v>8150</v>
      </c>
      <c r="C15" s="84">
        <v>11422.0080520279</v>
      </c>
      <c r="D15" s="84">
        <f>C15-B15</f>
        <v>3272.0080520279007</v>
      </c>
    </row>
    <row r="16" spans="1:4" ht="15">
      <c r="A16" s="83"/>
      <c r="B16" s="85">
        <f>B15/B$4</f>
        <v>0.0019888458690817193</v>
      </c>
      <c r="C16" s="85">
        <f>C15/C$4</f>
        <v>0.001998801857558275</v>
      </c>
      <c r="D16" s="85">
        <f>D15/B15</f>
        <v>0.40147338061692034</v>
      </c>
    </row>
    <row r="17" spans="1:4" ht="12.75">
      <c r="A17" s="47"/>
      <c r="B17" s="47"/>
      <c r="C17" s="47"/>
      <c r="D17" s="47"/>
    </row>
    <row r="18" spans="1:4" ht="12.75">
      <c r="A18" s="47" t="s">
        <v>96</v>
      </c>
      <c r="B18" s="47"/>
      <c r="C18" s="47"/>
      <c r="D18" s="47"/>
    </row>
    <row r="24" ht="12.75">
      <c r="B24" s="86"/>
    </row>
    <row r="25" ht="12.75">
      <c r="B25" s="86"/>
    </row>
    <row r="26" ht="12.75">
      <c r="B26" s="86"/>
    </row>
    <row r="27" ht="12.75">
      <c r="B27" s="86"/>
    </row>
    <row r="28" ht="12.75">
      <c r="B28" s="86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60" workbookViewId="0" topLeftCell="A1">
      <selection activeCell="I30" sqref="I30"/>
    </sheetView>
  </sheetViews>
  <sheetFormatPr defaultColWidth="9.140625" defaultRowHeight="12.75"/>
  <cols>
    <col min="1" max="1" width="19.28125" style="0" bestFit="1" customWidth="1"/>
    <col min="2" max="7" width="12.7109375" style="0" customWidth="1"/>
  </cols>
  <sheetData>
    <row r="1" spans="1:7" ht="18.75" thickBot="1">
      <c r="A1" s="87" t="s">
        <v>108</v>
      </c>
      <c r="B1" s="88"/>
      <c r="C1" s="88"/>
      <c r="D1" s="88"/>
      <c r="E1" s="88"/>
      <c r="F1" s="88"/>
      <c r="G1" s="88"/>
    </row>
    <row r="2" spans="1:8" ht="48" thickBot="1">
      <c r="A2" s="89" t="s">
        <v>109</v>
      </c>
      <c r="B2" s="90" t="s">
        <v>88</v>
      </c>
      <c r="C2" s="90" t="s">
        <v>110</v>
      </c>
      <c r="D2" s="90" t="s">
        <v>111</v>
      </c>
      <c r="E2" s="90" t="s">
        <v>89</v>
      </c>
      <c r="F2" s="90" t="s">
        <v>112</v>
      </c>
      <c r="G2" s="90" t="s">
        <v>90</v>
      </c>
      <c r="H2" s="91"/>
    </row>
    <row r="3" spans="1:7" ht="16.5" thickBot="1">
      <c r="A3" s="92" t="s">
        <v>68</v>
      </c>
      <c r="B3" s="93">
        <v>507902.12384162645</v>
      </c>
      <c r="C3" s="94">
        <v>0.08888066826499871</v>
      </c>
      <c r="D3" s="94">
        <f>C3</f>
        <v>0.08888066826499871</v>
      </c>
      <c r="E3" s="93">
        <v>279934</v>
      </c>
      <c r="F3" s="93">
        <f aca="true" t="shared" si="0" ref="F3:F20">B3-E3</f>
        <v>227968.12384162645</v>
      </c>
      <c r="G3" s="94">
        <f aca="true" t="shared" si="1" ref="G3:G20">F3/E3</f>
        <v>0.8143638280509922</v>
      </c>
    </row>
    <row r="4" spans="1:7" ht="16.5" thickBot="1">
      <c r="A4" s="92" t="s">
        <v>113</v>
      </c>
      <c r="B4" s="93">
        <v>380850.1195966337</v>
      </c>
      <c r="C4" s="94">
        <v>0.06664711870570683</v>
      </c>
      <c r="D4" s="94">
        <f aca="true" t="shared" si="2" ref="D4:D20">D3+C4</f>
        <v>0.15552778697070554</v>
      </c>
      <c r="E4" s="93">
        <v>149069</v>
      </c>
      <c r="F4" s="93">
        <f t="shared" si="0"/>
        <v>231781.1195966337</v>
      </c>
      <c r="G4" s="94">
        <f t="shared" si="1"/>
        <v>1.5548579489808996</v>
      </c>
    </row>
    <row r="5" spans="1:7" ht="16.5" thickBot="1">
      <c r="A5" s="92" t="s">
        <v>69</v>
      </c>
      <c r="B5" s="93">
        <v>289732.1448614021</v>
      </c>
      <c r="C5" s="94">
        <v>0.050701868419756144</v>
      </c>
      <c r="D5" s="94">
        <f t="shared" si="2"/>
        <v>0.20622965539046167</v>
      </c>
      <c r="E5" s="93">
        <v>184857</v>
      </c>
      <c r="F5" s="93">
        <f t="shared" si="0"/>
        <v>104875.1448614021</v>
      </c>
      <c r="G5" s="94">
        <f t="shared" si="1"/>
        <v>0.5673312066159362</v>
      </c>
    </row>
    <row r="6" spans="1:7" ht="16.5" thickBot="1">
      <c r="A6" s="92" t="s">
        <v>70</v>
      </c>
      <c r="B6" s="93">
        <v>251843.1708955607</v>
      </c>
      <c r="C6" s="94">
        <v>0.04407146234764213</v>
      </c>
      <c r="D6" s="94">
        <f t="shared" si="2"/>
        <v>0.2503011177381038</v>
      </c>
      <c r="E6" s="93">
        <v>126698</v>
      </c>
      <c r="F6" s="93">
        <f t="shared" si="0"/>
        <v>125145.1708955607</v>
      </c>
      <c r="G6" s="94">
        <f t="shared" si="1"/>
        <v>0.987743854643015</v>
      </c>
    </row>
    <row r="7" spans="1:7" ht="16.5" thickBot="1">
      <c r="A7" s="92" t="s">
        <v>71</v>
      </c>
      <c r="B7" s="93">
        <v>242138.1204865359</v>
      </c>
      <c r="C7" s="94">
        <v>0.04237312062901487</v>
      </c>
      <c r="D7" s="94">
        <f t="shared" si="2"/>
        <v>0.2926742383671187</v>
      </c>
      <c r="E7" s="93">
        <v>58976</v>
      </c>
      <c r="F7" s="93">
        <f t="shared" si="0"/>
        <v>183162.1204865359</v>
      </c>
      <c r="G7" s="94">
        <f t="shared" si="1"/>
        <v>3.105706058168338</v>
      </c>
    </row>
    <row r="8" spans="1:7" ht="16.5" thickBot="1">
      <c r="A8" s="92" t="s">
        <v>82</v>
      </c>
      <c r="B8" s="93">
        <v>236163.07803015286</v>
      </c>
      <c r="C8" s="94">
        <v>0.04132751412038633</v>
      </c>
      <c r="D8" s="94">
        <f t="shared" si="2"/>
        <v>0.334001752487505</v>
      </c>
      <c r="E8" s="93">
        <v>123576</v>
      </c>
      <c r="F8" s="93">
        <f t="shared" si="0"/>
        <v>112587.07803015286</v>
      </c>
      <c r="G8" s="94">
        <f t="shared" si="1"/>
        <v>0.911075597447343</v>
      </c>
    </row>
    <row r="9" spans="1:7" ht="16.5" thickBot="1">
      <c r="A9" s="92" t="s">
        <v>72</v>
      </c>
      <c r="B9" s="93">
        <v>232147.18535972916</v>
      </c>
      <c r="C9" s="94">
        <v>0.040624750325015654</v>
      </c>
      <c r="D9" s="94">
        <f t="shared" si="2"/>
        <v>0.3746265028125207</v>
      </c>
      <c r="E9" s="93">
        <v>294464</v>
      </c>
      <c r="F9" s="93">
        <f t="shared" si="0"/>
        <v>-62316.81464027084</v>
      </c>
      <c r="G9" s="94">
        <f t="shared" si="1"/>
        <v>-0.21162795669511666</v>
      </c>
    </row>
    <row r="10" spans="1:7" ht="16.5" thickBot="1">
      <c r="A10" s="92" t="s">
        <v>73</v>
      </c>
      <c r="B10" s="93">
        <v>201728.0849595426</v>
      </c>
      <c r="C10" s="94">
        <v>0.03530153972069905</v>
      </c>
      <c r="D10" s="94">
        <f t="shared" si="2"/>
        <v>0.40992804253321974</v>
      </c>
      <c r="E10" s="93">
        <v>92701</v>
      </c>
      <c r="F10" s="93">
        <f t="shared" si="0"/>
        <v>109027.08495954261</v>
      </c>
      <c r="G10" s="94">
        <f t="shared" si="1"/>
        <v>1.1761155215104757</v>
      </c>
    </row>
    <row r="11" spans="1:7" ht="16.5" thickBot="1">
      <c r="A11" s="92" t="s">
        <v>74</v>
      </c>
      <c r="B11" s="93">
        <v>193490.10711043145</v>
      </c>
      <c r="C11" s="94">
        <v>0.033859929335526555</v>
      </c>
      <c r="D11" s="94">
        <f t="shared" si="2"/>
        <v>0.4437879718687463</v>
      </c>
      <c r="E11" s="93">
        <v>128917</v>
      </c>
      <c r="F11" s="93">
        <f t="shared" si="0"/>
        <v>64573.10711043145</v>
      </c>
      <c r="G11" s="94">
        <f t="shared" si="1"/>
        <v>0.500888999204383</v>
      </c>
    </row>
    <row r="12" spans="1:7" ht="16.5" thickBot="1">
      <c r="A12" s="92" t="s">
        <v>75</v>
      </c>
      <c r="B12" s="93">
        <v>174160.13378130138</v>
      </c>
      <c r="C12" s="94">
        <v>0.03047726786121973</v>
      </c>
      <c r="D12" s="94">
        <f t="shared" si="2"/>
        <v>0.47426523972996604</v>
      </c>
      <c r="E12" s="93">
        <v>148004</v>
      </c>
      <c r="F12" s="93">
        <f t="shared" si="0"/>
        <v>26156.13378130138</v>
      </c>
      <c r="G12" s="94">
        <f t="shared" si="1"/>
        <v>0.17672585728292062</v>
      </c>
    </row>
    <row r="13" spans="1:7" ht="16.5" thickBot="1">
      <c r="A13" s="92" t="s">
        <v>76</v>
      </c>
      <c r="B13" s="93">
        <v>165340.07299093183</v>
      </c>
      <c r="C13" s="94">
        <v>0.02893379548654936</v>
      </c>
      <c r="D13" s="94">
        <f t="shared" si="2"/>
        <v>0.5031990352165154</v>
      </c>
      <c r="E13" s="93">
        <v>106896</v>
      </c>
      <c r="F13" s="93">
        <f t="shared" si="0"/>
        <v>58444.07299093183</v>
      </c>
      <c r="G13" s="94">
        <f t="shared" si="1"/>
        <v>0.5467376982387726</v>
      </c>
    </row>
    <row r="14" spans="1:7" ht="16.5" thickBot="1">
      <c r="A14" s="92" t="s">
        <v>77</v>
      </c>
      <c r="B14" s="93">
        <v>162840.03150748266</v>
      </c>
      <c r="C14" s="94">
        <v>0.02849629907275514</v>
      </c>
      <c r="D14" s="94">
        <f t="shared" si="2"/>
        <v>0.5316953342892706</v>
      </c>
      <c r="E14" s="93">
        <v>92351</v>
      </c>
      <c r="F14" s="93">
        <f t="shared" si="0"/>
        <v>70489.03150748266</v>
      </c>
      <c r="G14" s="94">
        <f t="shared" si="1"/>
        <v>0.76327307238127</v>
      </c>
    </row>
    <row r="15" spans="1:7" ht="16.5" thickBot="1">
      <c r="A15" s="92" t="s">
        <v>78</v>
      </c>
      <c r="B15" s="93">
        <v>155411.0771113774</v>
      </c>
      <c r="C15" s="94">
        <v>0.027196264282111252</v>
      </c>
      <c r="D15" s="94">
        <f t="shared" si="2"/>
        <v>0.5588915985713819</v>
      </c>
      <c r="E15" s="93">
        <v>102086</v>
      </c>
      <c r="F15" s="93">
        <f t="shared" si="0"/>
        <v>53325.07711137741</v>
      </c>
      <c r="G15" s="94">
        <f t="shared" si="1"/>
        <v>0.522354457137878</v>
      </c>
    </row>
    <row r="16" spans="1:7" ht="16.5" thickBot="1">
      <c r="A16" s="92" t="s">
        <v>114</v>
      </c>
      <c r="B16" s="93">
        <v>148428.08697668422</v>
      </c>
      <c r="C16" s="94">
        <v>0.02597427130250923</v>
      </c>
      <c r="D16" s="94">
        <f t="shared" si="2"/>
        <v>0.5848658698738911</v>
      </c>
      <c r="E16" s="93">
        <v>93053</v>
      </c>
      <c r="F16" s="93">
        <f t="shared" si="0"/>
        <v>55375.08697668422</v>
      </c>
      <c r="G16" s="94">
        <f t="shared" si="1"/>
        <v>0.5950919043629354</v>
      </c>
    </row>
    <row r="17" spans="1:7" ht="16.5" thickBot="1">
      <c r="A17" s="92" t="s">
        <v>115</v>
      </c>
      <c r="B17" s="93">
        <v>114290.09535250538</v>
      </c>
      <c r="C17" s="94">
        <v>0.020000270867480397</v>
      </c>
      <c r="D17" s="94">
        <f t="shared" si="2"/>
        <v>0.6048661407413715</v>
      </c>
      <c r="E17" s="93">
        <v>148327</v>
      </c>
      <c r="F17" s="93">
        <f t="shared" si="0"/>
        <v>-34036.90464749462</v>
      </c>
      <c r="G17" s="94">
        <f t="shared" si="1"/>
        <v>-0.2294720762065883</v>
      </c>
    </row>
    <row r="18" spans="1:7" ht="16.5" thickBot="1">
      <c r="A18" s="92" t="s">
        <v>116</v>
      </c>
      <c r="B18" s="93">
        <v>113787.02418199547</v>
      </c>
      <c r="C18" s="94">
        <v>0.019912235595090557</v>
      </c>
      <c r="D18" s="94">
        <f t="shared" si="2"/>
        <v>0.624778376336462</v>
      </c>
      <c r="E18" s="93">
        <v>70673</v>
      </c>
      <c r="F18" s="93">
        <f t="shared" si="0"/>
        <v>43114.02418199547</v>
      </c>
      <c r="G18" s="94">
        <f t="shared" si="1"/>
        <v>0.6100494415405525</v>
      </c>
    </row>
    <row r="19" spans="1:7" ht="16.5" thickBot="1">
      <c r="A19" s="92" t="s">
        <v>117</v>
      </c>
      <c r="B19" s="93">
        <v>108987.09821357198</v>
      </c>
      <c r="C19" s="94">
        <v>0.019072269373903758</v>
      </c>
      <c r="D19" s="94">
        <f t="shared" si="2"/>
        <v>0.6438506457103658</v>
      </c>
      <c r="E19" s="93">
        <v>119569</v>
      </c>
      <c r="F19" s="93">
        <f t="shared" si="0"/>
        <v>-10581.901786428018</v>
      </c>
      <c r="G19" s="94">
        <f t="shared" si="1"/>
        <v>-0.08850037874723396</v>
      </c>
    </row>
    <row r="20" spans="1:7" ht="16.5" thickBot="1">
      <c r="A20" s="92" t="s">
        <v>118</v>
      </c>
      <c r="B20" s="93">
        <v>108037.07635265177</v>
      </c>
      <c r="C20" s="94">
        <v>0.018906019669676737</v>
      </c>
      <c r="D20" s="94">
        <f t="shared" si="2"/>
        <v>0.6627566653800425</v>
      </c>
      <c r="E20" s="93">
        <v>51369</v>
      </c>
      <c r="F20" s="93">
        <f t="shared" si="0"/>
        <v>56668.07635265177</v>
      </c>
      <c r="G20" s="94">
        <f t="shared" si="1"/>
        <v>1.1031570860373332</v>
      </c>
    </row>
    <row r="21" spans="1:4" ht="15.75">
      <c r="A21" s="19"/>
      <c r="B21" s="95"/>
      <c r="C21" s="96"/>
      <c r="D21" s="96"/>
    </row>
    <row r="22" ht="12.75">
      <c r="B22" s="95"/>
    </row>
  </sheetData>
  <printOptions/>
  <pageMargins left="0.75" right="0.75" top="1" bottom="1" header="0.5" footer="0.5"/>
  <pageSetup horizontalDpi="300" verticalDpi="3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view="pageBreakPreview" zoomScale="60" workbookViewId="0" topLeftCell="A2">
      <selection activeCell="L14" sqref="L14"/>
    </sheetView>
  </sheetViews>
  <sheetFormatPr defaultColWidth="9.140625" defaultRowHeight="12.75"/>
  <cols>
    <col min="1" max="1" width="22.140625" style="0" customWidth="1"/>
    <col min="2" max="2" width="11.7109375" style="0" customWidth="1"/>
    <col min="3" max="3" width="13.57421875" style="0" customWidth="1"/>
    <col min="4" max="6" width="11.7109375" style="0" hidden="1" customWidth="1"/>
    <col min="7" max="7" width="14.28125" style="0" customWidth="1"/>
    <col min="8" max="9" width="11.7109375" style="0" customWidth="1"/>
  </cols>
  <sheetData>
    <row r="2" spans="1:8" ht="18.75" thickBot="1">
      <c r="A2" s="31" t="s">
        <v>9</v>
      </c>
      <c r="B2" s="14"/>
      <c r="C2" s="14"/>
      <c r="D2" s="14"/>
      <c r="E2" s="14"/>
      <c r="F2" s="18"/>
      <c r="G2" s="18"/>
      <c r="H2" s="18"/>
    </row>
    <row r="4" spans="2:14" ht="45"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"/>
      <c r="K4" s="2"/>
      <c r="L4" s="1"/>
      <c r="M4" s="1"/>
      <c r="N4" s="1"/>
    </row>
    <row r="5" spans="1:9" ht="15.75">
      <c r="A5" s="20" t="s">
        <v>80</v>
      </c>
      <c r="B5" s="22">
        <v>11325400</v>
      </c>
      <c r="C5" s="23">
        <v>47000</v>
      </c>
      <c r="D5" s="22">
        <v>5451800</v>
      </c>
      <c r="E5" s="22">
        <v>2125400</v>
      </c>
      <c r="F5" s="22">
        <v>3748200</v>
      </c>
      <c r="G5" s="24">
        <f>D5/B5</f>
        <v>0.4813781411694068</v>
      </c>
      <c r="H5" s="24">
        <f>E5/B5</f>
        <v>0.1876666607801932</v>
      </c>
      <c r="I5" s="24">
        <f>F5/B5</f>
        <v>0.33095519805039997</v>
      </c>
    </row>
    <row r="6" spans="1:9" ht="15.75">
      <c r="A6" s="20" t="s">
        <v>81</v>
      </c>
      <c r="B6" s="22">
        <v>8694200</v>
      </c>
      <c r="C6" s="23">
        <v>49400</v>
      </c>
      <c r="D6" s="22">
        <v>4141200</v>
      </c>
      <c r="E6" s="22">
        <v>1514000</v>
      </c>
      <c r="F6" s="22">
        <v>3039000</v>
      </c>
      <c r="G6" s="24">
        <f aca="true" t="shared" si="0" ref="G6:G21">D6/B6</f>
        <v>0.47631754503002</v>
      </c>
      <c r="H6" s="24">
        <f aca="true" t="shared" si="1" ref="H6:H21">E6/B6</f>
        <v>0.17413908122656482</v>
      </c>
      <c r="I6" s="24">
        <f aca="true" t="shared" si="2" ref="I6:I21">F6/B6</f>
        <v>0.34954337374341515</v>
      </c>
    </row>
    <row r="7" spans="1:9" ht="15.75">
      <c r="A7" s="20" t="s">
        <v>67</v>
      </c>
      <c r="B7" s="22">
        <v>1406600</v>
      </c>
      <c r="C7" s="23">
        <v>40000</v>
      </c>
      <c r="D7" s="22">
        <v>658000</v>
      </c>
      <c r="E7" s="22">
        <v>323400</v>
      </c>
      <c r="F7" s="22">
        <v>425200</v>
      </c>
      <c r="G7" s="24">
        <f t="shared" si="0"/>
        <v>0.46779468221242715</v>
      </c>
      <c r="H7" s="24">
        <f t="shared" si="1"/>
        <v>0.22991610976823545</v>
      </c>
      <c r="I7" s="24">
        <f t="shared" si="2"/>
        <v>0.3022892080193374</v>
      </c>
    </row>
    <row r="8" spans="1:9" ht="15.75">
      <c r="A8" s="21" t="s">
        <v>68</v>
      </c>
      <c r="B8" s="22">
        <v>167200</v>
      </c>
      <c r="C8" s="23">
        <v>28400</v>
      </c>
      <c r="D8" s="22">
        <v>67600</v>
      </c>
      <c r="E8" s="22">
        <v>64400</v>
      </c>
      <c r="F8" s="22">
        <v>35200</v>
      </c>
      <c r="G8" s="24">
        <f t="shared" si="0"/>
        <v>0.4043062200956938</v>
      </c>
      <c r="H8" s="24">
        <f t="shared" si="1"/>
        <v>0.38516746411483255</v>
      </c>
      <c r="I8" s="24">
        <f t="shared" si="2"/>
        <v>0.21052631578947367</v>
      </c>
    </row>
    <row r="9" spans="1:9" ht="15.75">
      <c r="A9" s="21" t="s">
        <v>79</v>
      </c>
      <c r="B9" s="22">
        <v>133600</v>
      </c>
      <c r="C9" s="23">
        <v>48700</v>
      </c>
      <c r="D9" s="22">
        <v>81000</v>
      </c>
      <c r="E9" s="22">
        <v>13800</v>
      </c>
      <c r="F9" s="22">
        <v>38800</v>
      </c>
      <c r="G9" s="24">
        <f t="shared" si="0"/>
        <v>0.6062874251497006</v>
      </c>
      <c r="H9" s="24">
        <f t="shared" si="1"/>
        <v>0.10329341317365269</v>
      </c>
      <c r="I9" s="24">
        <f t="shared" si="2"/>
        <v>0.2904191616766467</v>
      </c>
    </row>
    <row r="10" spans="1:9" ht="15.75">
      <c r="A10" s="21" t="s">
        <v>69</v>
      </c>
      <c r="B10" s="22">
        <v>117200</v>
      </c>
      <c r="C10" s="23">
        <v>40000</v>
      </c>
      <c r="D10" s="22">
        <v>38400</v>
      </c>
      <c r="E10" s="22">
        <v>50200</v>
      </c>
      <c r="F10" s="22">
        <v>28600</v>
      </c>
      <c r="G10" s="24">
        <f t="shared" si="0"/>
        <v>0.32764505119453924</v>
      </c>
      <c r="H10" s="24">
        <f t="shared" si="1"/>
        <v>0.4283276450511945</v>
      </c>
      <c r="I10" s="24">
        <f t="shared" si="2"/>
        <v>0.2440273037542662</v>
      </c>
    </row>
    <row r="11" spans="1:9" ht="15.75">
      <c r="A11" s="21" t="s">
        <v>70</v>
      </c>
      <c r="B11" s="22">
        <v>86800</v>
      </c>
      <c r="C11" s="23">
        <v>81000</v>
      </c>
      <c r="D11" s="22">
        <v>65400</v>
      </c>
      <c r="E11" s="22">
        <v>9200</v>
      </c>
      <c r="F11" s="22">
        <v>12200</v>
      </c>
      <c r="G11" s="24">
        <f t="shared" si="0"/>
        <v>0.7534562211981567</v>
      </c>
      <c r="H11" s="24">
        <f t="shared" si="1"/>
        <v>0.10599078341013825</v>
      </c>
      <c r="I11" s="24">
        <f t="shared" si="2"/>
        <v>0.14055299539170507</v>
      </c>
    </row>
    <row r="12" spans="1:9" ht="15.75">
      <c r="A12" s="21" t="s">
        <v>71</v>
      </c>
      <c r="B12" s="22">
        <v>83800</v>
      </c>
      <c r="C12" s="23">
        <v>41000</v>
      </c>
      <c r="D12" s="22">
        <v>50600</v>
      </c>
      <c r="E12" s="22">
        <v>20400</v>
      </c>
      <c r="F12" s="22">
        <v>12800</v>
      </c>
      <c r="G12" s="24">
        <f t="shared" si="0"/>
        <v>0.60381861575179</v>
      </c>
      <c r="H12" s="24">
        <f t="shared" si="1"/>
        <v>0.24343675417661098</v>
      </c>
      <c r="I12" s="24">
        <f t="shared" si="2"/>
        <v>0.15274463007159905</v>
      </c>
    </row>
    <row r="13" spans="1:9" ht="15.75">
      <c r="A13" s="21" t="s">
        <v>72</v>
      </c>
      <c r="B13" s="22">
        <v>126400</v>
      </c>
      <c r="C13" s="23">
        <v>43400</v>
      </c>
      <c r="D13" s="22">
        <v>76200</v>
      </c>
      <c r="E13" s="22">
        <v>13200</v>
      </c>
      <c r="F13" s="22">
        <v>37000</v>
      </c>
      <c r="G13" s="24">
        <f t="shared" si="0"/>
        <v>0.6028481012658228</v>
      </c>
      <c r="H13" s="24">
        <f t="shared" si="1"/>
        <v>0.10443037974683544</v>
      </c>
      <c r="I13" s="24">
        <f t="shared" si="2"/>
        <v>0.2927215189873418</v>
      </c>
    </row>
    <row r="14" spans="1:9" ht="15.75">
      <c r="A14" s="20" t="s">
        <v>73</v>
      </c>
      <c r="B14" s="22">
        <v>60000</v>
      </c>
      <c r="C14" s="23">
        <v>35850</v>
      </c>
      <c r="D14" s="22">
        <v>34200</v>
      </c>
      <c r="E14" s="22">
        <v>17600</v>
      </c>
      <c r="F14" s="22">
        <v>8200</v>
      </c>
      <c r="G14" s="24">
        <f t="shared" si="0"/>
        <v>0.57</v>
      </c>
      <c r="H14" s="24">
        <f t="shared" si="1"/>
        <v>0.29333333333333333</v>
      </c>
      <c r="I14" s="24">
        <f t="shared" si="2"/>
        <v>0.13666666666666666</v>
      </c>
    </row>
    <row r="15" spans="1:9" ht="15.75">
      <c r="A15" s="20" t="s">
        <v>74</v>
      </c>
      <c r="B15" s="22">
        <v>62800</v>
      </c>
      <c r="C15" s="23">
        <v>42100</v>
      </c>
      <c r="D15" s="22">
        <v>32200</v>
      </c>
      <c r="E15" s="22">
        <v>14600</v>
      </c>
      <c r="F15" s="22">
        <v>16000</v>
      </c>
      <c r="G15" s="24">
        <f t="shared" si="0"/>
        <v>0.5127388535031847</v>
      </c>
      <c r="H15" s="24">
        <f t="shared" si="1"/>
        <v>0.23248407643312102</v>
      </c>
      <c r="I15" s="24">
        <f t="shared" si="2"/>
        <v>0.25477707006369427</v>
      </c>
    </row>
    <row r="16" spans="1:9" ht="15.75">
      <c r="A16" s="20" t="s">
        <v>75</v>
      </c>
      <c r="B16" s="22">
        <v>63600</v>
      </c>
      <c r="C16" s="23">
        <v>39500</v>
      </c>
      <c r="D16" s="22">
        <v>29000</v>
      </c>
      <c r="E16" s="22">
        <v>7200</v>
      </c>
      <c r="F16" s="22">
        <v>27400</v>
      </c>
      <c r="G16" s="24">
        <f t="shared" si="0"/>
        <v>0.4559748427672956</v>
      </c>
      <c r="H16" s="24">
        <f t="shared" si="1"/>
        <v>0.11320754716981132</v>
      </c>
      <c r="I16" s="24">
        <f t="shared" si="2"/>
        <v>0.4308176100628931</v>
      </c>
    </row>
    <row r="17" spans="1:9" ht="15.75">
      <c r="A17" s="20" t="s">
        <v>76</v>
      </c>
      <c r="B17" s="22">
        <v>62600</v>
      </c>
      <c r="C17" s="23">
        <v>44900</v>
      </c>
      <c r="D17" s="22">
        <v>28600</v>
      </c>
      <c r="E17" s="22">
        <v>22000</v>
      </c>
      <c r="F17" s="22">
        <v>12000</v>
      </c>
      <c r="G17" s="24">
        <f t="shared" si="0"/>
        <v>0.45686900958466453</v>
      </c>
      <c r="H17" s="24">
        <f t="shared" si="1"/>
        <v>0.3514376996805112</v>
      </c>
      <c r="I17" s="24">
        <f t="shared" si="2"/>
        <v>0.19169329073482427</v>
      </c>
    </row>
    <row r="18" spans="1:9" ht="15.75">
      <c r="A18" s="20" t="s">
        <v>77</v>
      </c>
      <c r="B18" s="22">
        <v>62800</v>
      </c>
      <c r="C18" s="23">
        <v>30300</v>
      </c>
      <c r="D18" s="22">
        <v>34200</v>
      </c>
      <c r="E18" s="22">
        <v>24400</v>
      </c>
      <c r="F18" s="22">
        <v>4200</v>
      </c>
      <c r="G18" s="24">
        <f t="shared" si="0"/>
        <v>0.5445859872611465</v>
      </c>
      <c r="H18" s="24">
        <f t="shared" si="1"/>
        <v>0.3885350318471338</v>
      </c>
      <c r="I18" s="24">
        <f t="shared" si="2"/>
        <v>0.06687898089171974</v>
      </c>
    </row>
    <row r="19" spans="1:9" ht="15.75">
      <c r="A19" s="20" t="s">
        <v>78</v>
      </c>
      <c r="B19" s="22">
        <v>78400</v>
      </c>
      <c r="C19" s="23">
        <v>52450</v>
      </c>
      <c r="D19" s="22">
        <v>45600</v>
      </c>
      <c r="E19" s="22">
        <v>15400</v>
      </c>
      <c r="F19" s="22">
        <v>17400</v>
      </c>
      <c r="G19" s="24">
        <f t="shared" si="0"/>
        <v>0.5816326530612245</v>
      </c>
      <c r="H19" s="24">
        <f t="shared" si="1"/>
        <v>0.19642857142857142</v>
      </c>
      <c r="I19" s="24">
        <f t="shared" si="2"/>
        <v>0.22193877551020408</v>
      </c>
    </row>
    <row r="20" spans="1:9" ht="15.75">
      <c r="A20" s="20" t="s">
        <v>83</v>
      </c>
      <c r="B20" s="22">
        <v>48400</v>
      </c>
      <c r="C20" s="23">
        <v>87000</v>
      </c>
      <c r="D20" s="22">
        <v>38800</v>
      </c>
      <c r="E20" s="22">
        <v>3600</v>
      </c>
      <c r="F20" s="22">
        <v>6000</v>
      </c>
      <c r="G20" s="24">
        <f t="shared" si="0"/>
        <v>0.8016528925619835</v>
      </c>
      <c r="H20" s="24">
        <f t="shared" si="1"/>
        <v>0.0743801652892562</v>
      </c>
      <c r="I20" s="24">
        <f t="shared" si="2"/>
        <v>0.12396694214876033</v>
      </c>
    </row>
    <row r="21" spans="1:9" ht="15.75">
      <c r="A21" s="20" t="s">
        <v>82</v>
      </c>
      <c r="B21" s="22">
        <v>71000</v>
      </c>
      <c r="C21" s="23">
        <v>40900</v>
      </c>
      <c r="D21" s="22">
        <v>30800</v>
      </c>
      <c r="E21" s="22">
        <v>12000</v>
      </c>
      <c r="F21" s="22">
        <v>28200</v>
      </c>
      <c r="G21" s="24">
        <f t="shared" si="0"/>
        <v>0.43380281690140843</v>
      </c>
      <c r="H21" s="24">
        <f t="shared" si="1"/>
        <v>0.16901408450704225</v>
      </c>
      <c r="I21" s="24">
        <f t="shared" si="2"/>
        <v>0.3971830985915493</v>
      </c>
    </row>
    <row r="22" spans="1:9" ht="12.75">
      <c r="A22" s="3"/>
      <c r="B22" s="6"/>
      <c r="C22" s="7"/>
      <c r="D22" s="6"/>
      <c r="E22" s="6"/>
      <c r="F22" s="6"/>
      <c r="G22" s="3"/>
      <c r="H22" s="3"/>
      <c r="I22" s="3"/>
    </row>
    <row r="23" spans="1:9" ht="25.5">
      <c r="A23" s="32" t="s">
        <v>84</v>
      </c>
      <c r="B23" s="33"/>
      <c r="C23" s="36"/>
      <c r="D23" s="33"/>
      <c r="E23" s="33"/>
      <c r="F23" s="33"/>
      <c r="G23" s="37"/>
      <c r="H23" s="37"/>
      <c r="I23" s="37"/>
    </row>
    <row r="24" spans="1:9" ht="15.75">
      <c r="A24" s="19"/>
      <c r="B24" s="6"/>
      <c r="C24" s="7"/>
      <c r="D24" s="6"/>
      <c r="E24" s="6"/>
      <c r="F24" s="6"/>
      <c r="G24" s="3"/>
      <c r="H24" s="3"/>
      <c r="I24" s="3"/>
    </row>
    <row r="25" spans="1:9" ht="15.75">
      <c r="A25" s="19"/>
      <c r="B25" s="6"/>
      <c r="C25" s="7"/>
      <c r="D25" s="6"/>
      <c r="E25" s="6"/>
      <c r="F25" s="6"/>
      <c r="G25" s="3"/>
      <c r="H25" s="3"/>
      <c r="I25" s="3"/>
    </row>
    <row r="26" spans="1:9" ht="15.75">
      <c r="A26" s="19"/>
      <c r="B26" s="3"/>
      <c r="C26" s="7"/>
      <c r="D26" s="3"/>
      <c r="E26" s="3"/>
      <c r="F26" s="3"/>
      <c r="G26" s="3"/>
      <c r="H26" s="3"/>
      <c r="I26" s="3"/>
    </row>
    <row r="27" spans="1:9" ht="15.75">
      <c r="A27" s="19"/>
      <c r="B27" s="3"/>
      <c r="C27" s="3"/>
      <c r="D27" s="3"/>
      <c r="E27" s="3"/>
      <c r="F27" s="3"/>
      <c r="G27" s="3"/>
      <c r="H27" s="3"/>
      <c r="I27" s="3"/>
    </row>
    <row r="28" spans="1:9" ht="15.75">
      <c r="A28" s="19"/>
      <c r="B28" s="3"/>
      <c r="C28" s="3"/>
      <c r="D28" s="3"/>
      <c r="E28" s="3"/>
      <c r="F28" s="3"/>
      <c r="G28" s="3"/>
      <c r="H28" s="3"/>
      <c r="I28" s="3"/>
    </row>
    <row r="29" spans="1:9" ht="15.75">
      <c r="A29" s="19"/>
      <c r="B29" s="3"/>
      <c r="C29" s="3"/>
      <c r="D29" s="3"/>
      <c r="E29" s="3"/>
      <c r="F29" s="3"/>
      <c r="G29" s="3"/>
      <c r="H29" s="3"/>
      <c r="I29" s="3"/>
    </row>
    <row r="30" spans="1:9" ht="15.75">
      <c r="A30" s="19"/>
      <c r="B30" s="3"/>
      <c r="C30" s="3"/>
      <c r="D30" s="3"/>
      <c r="E30" s="3"/>
      <c r="F30" s="3"/>
      <c r="G30" s="3"/>
      <c r="H30" s="3"/>
      <c r="I30" s="3"/>
    </row>
    <row r="31" spans="1:9" ht="15.75">
      <c r="A31" s="19"/>
      <c r="B31" s="3"/>
      <c r="C31" s="3"/>
      <c r="D31" s="3"/>
      <c r="E31" s="3"/>
      <c r="F31" s="3"/>
      <c r="G31" s="3"/>
      <c r="H31" s="3"/>
      <c r="I31" s="3"/>
    </row>
    <row r="32" spans="1:9" ht="15.75">
      <c r="A32" s="19"/>
      <c r="B32" s="3"/>
      <c r="C32" s="3"/>
      <c r="D32" s="3"/>
      <c r="E32" s="3"/>
      <c r="F32" s="3"/>
      <c r="G32" s="3"/>
      <c r="H32" s="3"/>
      <c r="I32" s="3"/>
    </row>
    <row r="33" ht="15.75">
      <c r="A33" s="19"/>
    </row>
    <row r="34" ht="15.75">
      <c r="A34" s="19"/>
    </row>
    <row r="35" ht="15.75">
      <c r="A35" s="19"/>
    </row>
    <row r="36" ht="15.75">
      <c r="A36" s="19"/>
    </row>
  </sheetData>
  <printOptions/>
  <pageMargins left="0.75" right="0.75" top="1" bottom="1" header="0.5" footer="0.5"/>
  <pageSetup horizontalDpi="600" verticalDpi="600" orientation="portrait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60" workbookViewId="0" topLeftCell="A1">
      <selection activeCell="T31" sqref="T31"/>
    </sheetView>
  </sheetViews>
  <sheetFormatPr defaultColWidth="9.140625" defaultRowHeight="12.75"/>
  <cols>
    <col min="1" max="1" width="22.140625" style="0" customWidth="1"/>
    <col min="2" max="2" width="13.00390625" style="0" bestFit="1" customWidth="1"/>
    <col min="3" max="3" width="14.57421875" style="0" customWidth="1"/>
    <col min="4" max="9" width="10.7109375" style="8" hidden="1" customWidth="1"/>
    <col min="10" max="15" width="11.7109375" style="10" customWidth="1"/>
  </cols>
  <sheetData>
    <row r="1" spans="1:11" ht="18.75" thickBot="1">
      <c r="A1" s="42" t="s">
        <v>65</v>
      </c>
      <c r="B1" s="43"/>
      <c r="C1" s="43"/>
      <c r="D1" s="44"/>
      <c r="E1" s="45"/>
      <c r="F1" s="45"/>
      <c r="G1" s="45"/>
      <c r="H1" s="45"/>
      <c r="I1" s="45"/>
      <c r="J1" s="46"/>
      <c r="K1" s="46"/>
    </row>
    <row r="2" ht="10.5" customHeight="1" thickTop="1"/>
    <row r="3" spans="1:15" ht="63">
      <c r="A3" s="4"/>
      <c r="B3" s="27" t="s">
        <v>16</v>
      </c>
      <c r="C3" s="27" t="s">
        <v>10</v>
      </c>
      <c r="D3" s="9" t="s">
        <v>11</v>
      </c>
      <c r="E3" s="9" t="s">
        <v>12</v>
      </c>
      <c r="F3" s="9" t="s">
        <v>39</v>
      </c>
      <c r="G3" s="9" t="s">
        <v>13</v>
      </c>
      <c r="H3" s="9" t="s">
        <v>14</v>
      </c>
      <c r="I3" s="9" t="s">
        <v>15</v>
      </c>
      <c r="J3" s="29" t="s">
        <v>17</v>
      </c>
      <c r="K3" s="29" t="s">
        <v>40</v>
      </c>
      <c r="L3" s="29" t="s">
        <v>41</v>
      </c>
      <c r="M3" s="29" t="s">
        <v>42</v>
      </c>
      <c r="N3" s="29" t="s">
        <v>43</v>
      </c>
      <c r="O3" s="29" t="s">
        <v>44</v>
      </c>
    </row>
    <row r="4" spans="1:15" ht="16.5" customHeight="1">
      <c r="A4" s="20" t="s">
        <v>80</v>
      </c>
      <c r="B4" s="22">
        <v>16223237</v>
      </c>
      <c r="C4" s="23">
        <v>33000</v>
      </c>
      <c r="D4" s="22">
        <f aca="true" t="shared" si="0" ref="D4:I4">SUM(D5:D20)</f>
        <v>1921959</v>
      </c>
      <c r="E4" s="22">
        <f t="shared" si="0"/>
        <v>10444927</v>
      </c>
      <c r="F4" s="22">
        <f t="shared" si="0"/>
        <v>2329675</v>
      </c>
      <c r="G4" s="22">
        <f t="shared" si="0"/>
        <v>1320273</v>
      </c>
      <c r="H4" s="22">
        <f t="shared" si="0"/>
        <v>131046</v>
      </c>
      <c r="I4" s="22">
        <f t="shared" si="0"/>
        <v>75357</v>
      </c>
      <c r="J4" s="24">
        <f>D4/B4</f>
        <v>0.11846951382144019</v>
      </c>
      <c r="K4" s="24">
        <f>E4/B4</f>
        <v>0.6438250886675698</v>
      </c>
      <c r="L4" s="24">
        <f>F4/B4</f>
        <v>0.14360111980118395</v>
      </c>
      <c r="M4" s="24">
        <f>G4/B4</f>
        <v>0.0813816009714954</v>
      </c>
      <c r="N4" s="24">
        <f>H4/B4</f>
        <v>0.008077672785030509</v>
      </c>
      <c r="O4" s="24">
        <f>I4/B4</f>
        <v>0.004645003953280101</v>
      </c>
    </row>
    <row r="5" spans="1:15" ht="15.75">
      <c r="A5" s="20" t="s">
        <v>81</v>
      </c>
      <c r="B5" s="22">
        <v>11835444</v>
      </c>
      <c r="C5" s="23">
        <v>35000</v>
      </c>
      <c r="D5" s="22">
        <v>1241704</v>
      </c>
      <c r="E5" s="22">
        <v>7551967</v>
      </c>
      <c r="F5" s="22">
        <v>1947897</v>
      </c>
      <c r="G5" s="22">
        <v>966107</v>
      </c>
      <c r="H5" s="22">
        <v>80337</v>
      </c>
      <c r="I5" s="22">
        <v>47432</v>
      </c>
      <c r="J5" s="24">
        <f aca="true" t="shared" si="1" ref="J5:J20">D5/B5</f>
        <v>0.10491401927971608</v>
      </c>
      <c r="K5" s="24">
        <f aca="true" t="shared" si="2" ref="K5:K20">E5/B5</f>
        <v>0.6380805823592254</v>
      </c>
      <c r="L5" s="24">
        <f aca="true" t="shared" si="3" ref="L5:L20">F5/B5</f>
        <v>0.16458165827999355</v>
      </c>
      <c r="M5" s="24">
        <f aca="true" t="shared" si="4" ref="M5:M20">G5/B5</f>
        <v>0.08162828534358323</v>
      </c>
      <c r="N5" s="24">
        <f aca="true" t="shared" si="5" ref="N5:N20">H5/B5</f>
        <v>0.006787831533823319</v>
      </c>
      <c r="O5" s="24">
        <f aca="true" t="shared" si="6" ref="O5:O20">I5/B5</f>
        <v>0.004007623203658435</v>
      </c>
    </row>
    <row r="6" spans="1:15" ht="15.75">
      <c r="A6" s="20" t="s">
        <v>67</v>
      </c>
      <c r="B6" s="22">
        <v>2189553</v>
      </c>
      <c r="C6" s="23">
        <v>28000</v>
      </c>
      <c r="D6" s="22">
        <v>356336</v>
      </c>
      <c r="E6" s="22">
        <v>1422610</v>
      </c>
      <c r="F6" s="22">
        <v>196624</v>
      </c>
      <c r="G6" s="22">
        <v>173366</v>
      </c>
      <c r="H6" s="22">
        <v>25942</v>
      </c>
      <c r="I6" s="22">
        <v>14675</v>
      </c>
      <c r="J6" s="24">
        <f t="shared" si="1"/>
        <v>0.16274371983687994</v>
      </c>
      <c r="K6" s="24">
        <f t="shared" si="2"/>
        <v>0.6497262226582321</v>
      </c>
      <c r="L6" s="24">
        <f t="shared" si="3"/>
        <v>0.08980097764246858</v>
      </c>
      <c r="M6" s="24">
        <f t="shared" si="4"/>
        <v>0.07917871821326088</v>
      </c>
      <c r="N6" s="24">
        <f t="shared" si="5"/>
        <v>0.011848080407279476</v>
      </c>
      <c r="O6" s="24">
        <f t="shared" si="6"/>
        <v>0.00670228124187905</v>
      </c>
    </row>
    <row r="7" spans="1:15" ht="15.75">
      <c r="A7" s="21" t="s">
        <v>68</v>
      </c>
      <c r="B7" s="22">
        <v>320669</v>
      </c>
      <c r="C7" s="23">
        <v>18000</v>
      </c>
      <c r="D7" s="22">
        <v>56344</v>
      </c>
      <c r="E7" s="22">
        <v>216670</v>
      </c>
      <c r="F7" s="22">
        <v>19023</v>
      </c>
      <c r="G7" s="22">
        <v>19642</v>
      </c>
      <c r="H7" s="22">
        <v>4590</v>
      </c>
      <c r="I7" s="22">
        <v>4400</v>
      </c>
      <c r="J7" s="24">
        <f t="shared" si="1"/>
        <v>0.17570766117086467</v>
      </c>
      <c r="K7" s="24">
        <f t="shared" si="2"/>
        <v>0.6756811540872364</v>
      </c>
      <c r="L7" s="24">
        <f t="shared" si="3"/>
        <v>0.05932285316011214</v>
      </c>
      <c r="M7" s="24">
        <f t="shared" si="4"/>
        <v>0.061253192544337</v>
      </c>
      <c r="N7" s="24">
        <f t="shared" si="5"/>
        <v>0.014313825159276388</v>
      </c>
      <c r="O7" s="24">
        <f t="shared" si="6"/>
        <v>0.013721313878173444</v>
      </c>
    </row>
    <row r="8" spans="1:15" ht="15.75">
      <c r="A8" s="21" t="s">
        <v>79</v>
      </c>
      <c r="B8" s="22">
        <v>252124</v>
      </c>
      <c r="C8" s="23">
        <v>28000</v>
      </c>
      <c r="D8" s="22">
        <v>34295</v>
      </c>
      <c r="E8" s="22">
        <v>174310</v>
      </c>
      <c r="F8" s="22">
        <v>16061</v>
      </c>
      <c r="G8" s="22">
        <v>26239</v>
      </c>
      <c r="H8" s="22">
        <v>1219</v>
      </c>
      <c r="I8" s="22">
        <v>0</v>
      </c>
      <c r="J8" s="24">
        <f t="shared" si="1"/>
        <v>0.1360243372308864</v>
      </c>
      <c r="K8" s="24">
        <f t="shared" si="2"/>
        <v>0.6913661531627294</v>
      </c>
      <c r="L8" s="24">
        <f t="shared" si="3"/>
        <v>0.06370278117116975</v>
      </c>
      <c r="M8" s="24">
        <f t="shared" si="4"/>
        <v>0.10407180593676128</v>
      </c>
      <c r="N8" s="24">
        <f t="shared" si="5"/>
        <v>0.004834922498453142</v>
      </c>
      <c r="O8" s="24">
        <f t="shared" si="6"/>
        <v>0</v>
      </c>
    </row>
    <row r="9" spans="1:15" ht="15.75">
      <c r="A9" s="21" t="s">
        <v>69</v>
      </c>
      <c r="B9" s="22">
        <v>185902</v>
      </c>
      <c r="C9" s="23">
        <v>29000</v>
      </c>
      <c r="D9" s="22">
        <v>22610</v>
      </c>
      <c r="E9" s="22">
        <v>115782</v>
      </c>
      <c r="F9" s="22">
        <v>38190</v>
      </c>
      <c r="G9" s="22">
        <v>6380</v>
      </c>
      <c r="H9" s="22">
        <v>1667</v>
      </c>
      <c r="I9" s="22">
        <v>1273</v>
      </c>
      <c r="J9" s="24">
        <f t="shared" si="1"/>
        <v>0.12162322083678498</v>
      </c>
      <c r="K9" s="24">
        <f t="shared" si="2"/>
        <v>0.6228120192359415</v>
      </c>
      <c r="L9" s="24">
        <f t="shared" si="3"/>
        <v>0.20543081838818303</v>
      </c>
      <c r="M9" s="24">
        <f t="shared" si="4"/>
        <v>0.034319157405514736</v>
      </c>
      <c r="N9" s="24">
        <f t="shared" si="5"/>
        <v>0.008967090187302988</v>
      </c>
      <c r="O9" s="24">
        <f t="shared" si="6"/>
        <v>0.006847693946272768</v>
      </c>
    </row>
    <row r="10" spans="1:15" ht="15.75">
      <c r="A10" s="21" t="s">
        <v>70</v>
      </c>
      <c r="B10" s="22">
        <v>189810</v>
      </c>
      <c r="C10" s="23">
        <v>45000</v>
      </c>
      <c r="D10" s="22">
        <v>29002</v>
      </c>
      <c r="E10" s="22">
        <v>117876</v>
      </c>
      <c r="F10" s="22">
        <v>21462</v>
      </c>
      <c r="G10" s="22">
        <v>20874</v>
      </c>
      <c r="H10" s="22">
        <v>596</v>
      </c>
      <c r="I10" s="22">
        <v>0</v>
      </c>
      <c r="J10" s="24">
        <f t="shared" si="1"/>
        <v>0.15279490016332123</v>
      </c>
      <c r="K10" s="24">
        <f t="shared" si="2"/>
        <v>0.621021021021021</v>
      </c>
      <c r="L10" s="24">
        <f t="shared" si="3"/>
        <v>0.11307096570254466</v>
      </c>
      <c r="M10" s="24">
        <f t="shared" si="4"/>
        <v>0.1099731310257626</v>
      </c>
      <c r="N10" s="24">
        <f t="shared" si="5"/>
        <v>0.0031399820873505083</v>
      </c>
      <c r="O10" s="24">
        <f t="shared" si="6"/>
        <v>0</v>
      </c>
    </row>
    <row r="11" spans="1:15" ht="15.75">
      <c r="A11" s="21" t="s">
        <v>71</v>
      </c>
      <c r="B11" s="22">
        <v>199908</v>
      </c>
      <c r="C11" s="23">
        <v>19000</v>
      </c>
      <c r="D11" s="22">
        <v>36487</v>
      </c>
      <c r="E11" s="22">
        <v>151084</v>
      </c>
      <c r="F11" s="22">
        <v>5870</v>
      </c>
      <c r="G11" s="22">
        <v>6467</v>
      </c>
      <c r="H11" s="22">
        <v>0</v>
      </c>
      <c r="I11" s="22">
        <v>0</v>
      </c>
      <c r="J11" s="24">
        <f t="shared" si="1"/>
        <v>0.18251895872101168</v>
      </c>
      <c r="K11" s="24">
        <f t="shared" si="2"/>
        <v>0.7557676531204354</v>
      </c>
      <c r="L11" s="24">
        <f t="shared" si="3"/>
        <v>0.029363507213318128</v>
      </c>
      <c r="M11" s="24">
        <f t="shared" si="4"/>
        <v>0.032349880945234805</v>
      </c>
      <c r="N11" s="24">
        <f t="shared" si="5"/>
        <v>0</v>
      </c>
      <c r="O11" s="24">
        <f t="shared" si="6"/>
        <v>0</v>
      </c>
    </row>
    <row r="12" spans="1:15" ht="15.75">
      <c r="A12" s="21" t="s">
        <v>72</v>
      </c>
      <c r="B12" s="22">
        <v>148073</v>
      </c>
      <c r="C12" s="23">
        <v>30000</v>
      </c>
      <c r="D12" s="22">
        <v>31889</v>
      </c>
      <c r="E12" s="22">
        <v>85116</v>
      </c>
      <c r="F12" s="22">
        <v>15373</v>
      </c>
      <c r="G12" s="22">
        <v>15056</v>
      </c>
      <c r="H12" s="22">
        <v>639</v>
      </c>
      <c r="I12" s="22">
        <v>0</v>
      </c>
      <c r="J12" s="24">
        <f t="shared" si="1"/>
        <v>0.21535999135561515</v>
      </c>
      <c r="K12" s="24">
        <f t="shared" si="2"/>
        <v>0.5748245797680873</v>
      </c>
      <c r="L12" s="24">
        <f t="shared" si="3"/>
        <v>0.10382041290444578</v>
      </c>
      <c r="M12" s="24">
        <f t="shared" si="4"/>
        <v>0.10167957696541571</v>
      </c>
      <c r="N12" s="24">
        <f t="shared" si="5"/>
        <v>0.004315439006436015</v>
      </c>
      <c r="O12" s="24">
        <f t="shared" si="6"/>
        <v>0</v>
      </c>
    </row>
    <row r="13" spans="1:15" ht="15.75">
      <c r="A13" s="20" t="s">
        <v>73</v>
      </c>
      <c r="B13" s="22">
        <v>108596</v>
      </c>
      <c r="C13" s="23">
        <v>19000</v>
      </c>
      <c r="D13" s="22">
        <v>10592</v>
      </c>
      <c r="E13" s="22">
        <v>91066</v>
      </c>
      <c r="F13" s="22">
        <v>4210</v>
      </c>
      <c r="G13" s="22">
        <v>2728</v>
      </c>
      <c r="H13" s="22">
        <v>0</v>
      </c>
      <c r="I13" s="22">
        <v>0</v>
      </c>
      <c r="J13" s="24">
        <f t="shared" si="1"/>
        <v>0.09753582084054661</v>
      </c>
      <c r="K13" s="24">
        <f t="shared" si="2"/>
        <v>0.8385760064827433</v>
      </c>
      <c r="L13" s="24">
        <f t="shared" si="3"/>
        <v>0.03876754208258131</v>
      </c>
      <c r="M13" s="24">
        <f t="shared" si="4"/>
        <v>0.025120630594128696</v>
      </c>
      <c r="N13" s="24">
        <f t="shared" si="5"/>
        <v>0</v>
      </c>
      <c r="O13" s="24">
        <f t="shared" si="6"/>
        <v>0</v>
      </c>
    </row>
    <row r="14" spans="1:15" ht="15.75">
      <c r="A14" s="20" t="s">
        <v>74</v>
      </c>
      <c r="B14" s="22">
        <v>114193</v>
      </c>
      <c r="C14" s="23">
        <v>21000</v>
      </c>
      <c r="D14" s="22">
        <v>12294</v>
      </c>
      <c r="E14" s="22">
        <v>77804</v>
      </c>
      <c r="F14" s="22">
        <v>8599</v>
      </c>
      <c r="G14" s="22">
        <v>15496</v>
      </c>
      <c r="H14" s="22">
        <v>0</v>
      </c>
      <c r="I14" s="22">
        <v>0</v>
      </c>
      <c r="J14" s="24">
        <f t="shared" si="1"/>
        <v>0.10765983904442479</v>
      </c>
      <c r="K14" s="24">
        <f t="shared" si="2"/>
        <v>0.6813377352377116</v>
      </c>
      <c r="L14" s="24">
        <f t="shared" si="3"/>
        <v>0.07530233902253203</v>
      </c>
      <c r="M14" s="24">
        <f t="shared" si="4"/>
        <v>0.1357000866953316</v>
      </c>
      <c r="N14" s="24">
        <f t="shared" si="5"/>
        <v>0</v>
      </c>
      <c r="O14" s="24">
        <f t="shared" si="6"/>
        <v>0</v>
      </c>
    </row>
    <row r="15" spans="1:15" ht="15.75">
      <c r="A15" s="20" t="s">
        <v>75</v>
      </c>
      <c r="B15" s="22">
        <v>77635</v>
      </c>
      <c r="C15" s="23">
        <v>25000</v>
      </c>
      <c r="D15" s="22">
        <v>10141</v>
      </c>
      <c r="E15" s="22">
        <v>51538</v>
      </c>
      <c r="F15" s="22">
        <v>5381</v>
      </c>
      <c r="G15" s="22">
        <v>10575</v>
      </c>
      <c r="H15" s="22">
        <v>0</v>
      </c>
      <c r="I15" s="22">
        <v>0</v>
      </c>
      <c r="J15" s="24">
        <f t="shared" si="1"/>
        <v>0.13062407419334063</v>
      </c>
      <c r="K15" s="24">
        <f t="shared" si="2"/>
        <v>0.6638500676241386</v>
      </c>
      <c r="L15" s="24">
        <f t="shared" si="3"/>
        <v>0.06931152186513814</v>
      </c>
      <c r="M15" s="24">
        <f t="shared" si="4"/>
        <v>0.1362143363173826</v>
      </c>
      <c r="N15" s="24">
        <f t="shared" si="5"/>
        <v>0</v>
      </c>
      <c r="O15" s="24">
        <f t="shared" si="6"/>
        <v>0</v>
      </c>
    </row>
    <row r="16" spans="1:15" ht="15.75">
      <c r="A16" s="20" t="s">
        <v>76</v>
      </c>
      <c r="B16" s="22">
        <v>118671</v>
      </c>
      <c r="C16" s="23">
        <v>28800</v>
      </c>
      <c r="D16" s="22">
        <v>14650</v>
      </c>
      <c r="E16" s="22">
        <v>82878</v>
      </c>
      <c r="F16" s="22">
        <v>14674</v>
      </c>
      <c r="G16" s="22">
        <v>2367</v>
      </c>
      <c r="H16" s="22">
        <v>2843</v>
      </c>
      <c r="I16" s="22">
        <v>1259</v>
      </c>
      <c r="J16" s="24">
        <f t="shared" si="1"/>
        <v>0.12345054815414044</v>
      </c>
      <c r="K16" s="24">
        <f t="shared" si="2"/>
        <v>0.6983846095507749</v>
      </c>
      <c r="L16" s="24">
        <f t="shared" si="3"/>
        <v>0.12365278795999023</v>
      </c>
      <c r="M16" s="24">
        <f t="shared" si="4"/>
        <v>0.01994590085193518</v>
      </c>
      <c r="N16" s="24">
        <f t="shared" si="5"/>
        <v>0.023956990334622612</v>
      </c>
      <c r="O16" s="24">
        <f t="shared" si="6"/>
        <v>0.01060916314853671</v>
      </c>
    </row>
    <row r="17" spans="1:15" ht="15.75">
      <c r="A17" s="20" t="s">
        <v>77</v>
      </c>
      <c r="B17" s="22">
        <v>121190</v>
      </c>
      <c r="C17" s="23">
        <v>25000</v>
      </c>
      <c r="D17" s="22">
        <v>16377</v>
      </c>
      <c r="E17" s="22">
        <v>79810</v>
      </c>
      <c r="F17" s="22">
        <v>14760</v>
      </c>
      <c r="G17" s="22">
        <v>7726</v>
      </c>
      <c r="H17" s="22">
        <v>1924</v>
      </c>
      <c r="I17" s="22">
        <v>593</v>
      </c>
      <c r="J17" s="24">
        <f t="shared" si="1"/>
        <v>0.13513491212146217</v>
      </c>
      <c r="K17" s="24">
        <f t="shared" si="2"/>
        <v>0.6585526858651704</v>
      </c>
      <c r="L17" s="24">
        <f t="shared" si="3"/>
        <v>0.12179222708144237</v>
      </c>
      <c r="M17" s="24">
        <f t="shared" si="4"/>
        <v>0.06375113458206122</v>
      </c>
      <c r="N17" s="24">
        <f t="shared" si="5"/>
        <v>0.015875897351266606</v>
      </c>
      <c r="O17" s="24">
        <f t="shared" si="6"/>
        <v>0.004893142998597244</v>
      </c>
    </row>
    <row r="18" spans="1:15" ht="15.75">
      <c r="A18" s="20" t="s">
        <v>78</v>
      </c>
      <c r="B18" s="22">
        <v>148358</v>
      </c>
      <c r="C18" s="23">
        <v>30000</v>
      </c>
      <c r="D18" s="22">
        <v>22377</v>
      </c>
      <c r="E18" s="22">
        <v>75701</v>
      </c>
      <c r="F18" s="22">
        <v>8591</v>
      </c>
      <c r="G18" s="22">
        <v>33404</v>
      </c>
      <c r="H18" s="22">
        <v>5580</v>
      </c>
      <c r="I18" s="22">
        <v>2705</v>
      </c>
      <c r="J18" s="24">
        <f t="shared" si="1"/>
        <v>0.15083109775003709</v>
      </c>
      <c r="K18" s="24">
        <f t="shared" si="2"/>
        <v>0.510258968171585</v>
      </c>
      <c r="L18" s="24">
        <f t="shared" si="3"/>
        <v>0.05790722441661387</v>
      </c>
      <c r="M18" s="24">
        <f t="shared" si="4"/>
        <v>0.2251580636029065</v>
      </c>
      <c r="N18" s="24">
        <f t="shared" si="5"/>
        <v>0.03761172299437846</v>
      </c>
      <c r="O18" s="24">
        <f t="shared" si="6"/>
        <v>0.018232923064479167</v>
      </c>
    </row>
    <row r="19" spans="1:15" ht="15.75">
      <c r="A19" s="20" t="s">
        <v>83</v>
      </c>
      <c r="B19" s="22">
        <v>114625</v>
      </c>
      <c r="C19" s="23">
        <v>36000</v>
      </c>
      <c r="D19" s="22">
        <v>9373</v>
      </c>
      <c r="E19" s="22">
        <v>91366</v>
      </c>
      <c r="F19" s="22">
        <v>6674</v>
      </c>
      <c r="G19" s="22">
        <v>4192</v>
      </c>
      <c r="H19" s="22">
        <v>0</v>
      </c>
      <c r="I19" s="22">
        <v>3020</v>
      </c>
      <c r="J19" s="24">
        <f t="shared" si="1"/>
        <v>0.0817709923664122</v>
      </c>
      <c r="K19" s="24">
        <f t="shared" si="2"/>
        <v>0.7970861504907306</v>
      </c>
      <c r="L19" s="24">
        <f t="shared" si="3"/>
        <v>0.05822464558342421</v>
      </c>
      <c r="M19" s="24">
        <f t="shared" si="4"/>
        <v>0.036571428571428574</v>
      </c>
      <c r="N19" s="24">
        <f t="shared" si="5"/>
        <v>0</v>
      </c>
      <c r="O19" s="24">
        <f t="shared" si="6"/>
        <v>0.02634678298800436</v>
      </c>
    </row>
    <row r="20" spans="1:15" ht="15.75">
      <c r="A20" s="20" t="s">
        <v>82</v>
      </c>
      <c r="B20" s="22">
        <v>98486</v>
      </c>
      <c r="C20" s="23">
        <v>35000</v>
      </c>
      <c r="D20" s="22">
        <v>17488</v>
      </c>
      <c r="E20" s="22">
        <v>59349</v>
      </c>
      <c r="F20" s="22">
        <v>6286</v>
      </c>
      <c r="G20" s="22">
        <v>9654</v>
      </c>
      <c r="H20" s="22">
        <v>5709</v>
      </c>
      <c r="I20" s="22">
        <v>0</v>
      </c>
      <c r="J20" s="24">
        <f t="shared" si="1"/>
        <v>0.17756838535426356</v>
      </c>
      <c r="K20" s="24">
        <f t="shared" si="2"/>
        <v>0.6026135694413419</v>
      </c>
      <c r="L20" s="24">
        <f t="shared" si="3"/>
        <v>0.06382633064598014</v>
      </c>
      <c r="M20" s="24">
        <f t="shared" si="4"/>
        <v>0.09802408464147189</v>
      </c>
      <c r="N20" s="24">
        <f t="shared" si="5"/>
        <v>0.05796762991694251</v>
      </c>
      <c r="O20" s="24">
        <f t="shared" si="6"/>
        <v>0</v>
      </c>
    </row>
    <row r="21" spans="2:3" ht="12.75">
      <c r="B21" s="6"/>
      <c r="C21" s="7"/>
    </row>
    <row r="22" spans="1:3" ht="12.75">
      <c r="A22" s="26" t="s">
        <v>84</v>
      </c>
      <c r="B22" s="6"/>
      <c r="C22" s="7"/>
    </row>
    <row r="23" spans="2:3" ht="12.75">
      <c r="B23" s="6"/>
      <c r="C23" s="7"/>
    </row>
    <row r="24" spans="2:3" ht="12.75">
      <c r="B24" s="6"/>
      <c r="C24" s="7"/>
    </row>
    <row r="25" spans="2:3" ht="12.75">
      <c r="B25" s="3"/>
      <c r="C25" s="7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</sheetData>
  <printOptions/>
  <pageMargins left="0.25" right="0.2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="60" workbookViewId="0" topLeftCell="A1">
      <selection activeCell="N20" sqref="N20"/>
    </sheetView>
  </sheetViews>
  <sheetFormatPr defaultColWidth="9.140625" defaultRowHeight="12.75"/>
  <cols>
    <col min="1" max="1" width="22.140625" style="0" customWidth="1"/>
    <col min="2" max="2" width="13.00390625" style="0" bestFit="1" customWidth="1"/>
    <col min="3" max="6" width="10.7109375" style="8" hidden="1" customWidth="1"/>
    <col min="7" max="10" width="10.7109375" style="10" customWidth="1"/>
  </cols>
  <sheetData>
    <row r="1" spans="1:6" ht="18.75" thickBot="1">
      <c r="A1" s="31" t="s">
        <v>86</v>
      </c>
      <c r="B1" s="14"/>
      <c r="C1" s="15"/>
      <c r="D1" s="15"/>
      <c r="E1" s="15"/>
      <c r="F1" s="15"/>
    </row>
    <row r="3" spans="1:13" ht="63">
      <c r="A3" s="4"/>
      <c r="B3" s="27" t="s">
        <v>16</v>
      </c>
      <c r="C3" s="28" t="s">
        <v>19</v>
      </c>
      <c r="D3" s="28" t="s">
        <v>18</v>
      </c>
      <c r="E3" s="28" t="s">
        <v>20</v>
      </c>
      <c r="F3" s="28" t="s">
        <v>21</v>
      </c>
      <c r="G3" s="29" t="s">
        <v>22</v>
      </c>
      <c r="H3" s="29" t="s">
        <v>23</v>
      </c>
      <c r="I3" s="29" t="s">
        <v>24</v>
      </c>
      <c r="J3" s="29" t="s">
        <v>25</v>
      </c>
      <c r="K3" s="4"/>
      <c r="L3" s="4"/>
      <c r="M3" s="4"/>
    </row>
    <row r="4" spans="1:10" ht="15.75">
      <c r="A4" s="20" t="s">
        <v>80</v>
      </c>
      <c r="B4" s="22">
        <v>16223237</v>
      </c>
      <c r="C4" s="22">
        <f>SUM(C5:C20)</f>
        <v>10120708</v>
      </c>
      <c r="D4" s="22">
        <f>SUM(D5:D20)</f>
        <v>1365477</v>
      </c>
      <c r="E4" s="22">
        <f>SUM(E5:E20)</f>
        <v>1080949</v>
      </c>
      <c r="F4" s="22">
        <f>SUM(F5:F20)</f>
        <v>3656103</v>
      </c>
      <c r="G4" s="24">
        <f>C4/B4</f>
        <v>0.6238402360761912</v>
      </c>
      <c r="H4" s="24">
        <f>D4/B4</f>
        <v>0.0841679746156701</v>
      </c>
      <c r="I4" s="24">
        <f>E4/B4</f>
        <v>0.06662967446015859</v>
      </c>
      <c r="J4" s="24">
        <f>F4/B4</f>
        <v>0.2253621148479801</v>
      </c>
    </row>
    <row r="5" spans="1:10" ht="15.75">
      <c r="A5" s="20" t="s">
        <v>81</v>
      </c>
      <c r="B5" s="22">
        <v>11835444</v>
      </c>
      <c r="C5" s="22">
        <v>7499860</v>
      </c>
      <c r="D5" s="22">
        <v>1079226</v>
      </c>
      <c r="E5" s="22">
        <v>720091</v>
      </c>
      <c r="F5" s="22">
        <v>2536267</v>
      </c>
      <c r="G5" s="24">
        <f aca="true" t="shared" si="0" ref="G5:G20">C5/B5</f>
        <v>0.6336779591876739</v>
      </c>
      <c r="H5" s="24">
        <f aca="true" t="shared" si="1" ref="H5:H20">D5/B5</f>
        <v>0.09118593269504718</v>
      </c>
      <c r="I5" s="24">
        <f aca="true" t="shared" si="2" ref="I5:I20">E5/B5</f>
        <v>0.060841908423545414</v>
      </c>
      <c r="J5" s="24">
        <f aca="true" t="shared" si="3" ref="J5:J20">F5/B5</f>
        <v>0.2142941996937335</v>
      </c>
    </row>
    <row r="6" spans="1:10" ht="15.75">
      <c r="A6" s="20" t="s">
        <v>67</v>
      </c>
      <c r="B6" s="22">
        <v>2189553</v>
      </c>
      <c r="C6" s="22">
        <v>1276707</v>
      </c>
      <c r="D6" s="22">
        <v>146892</v>
      </c>
      <c r="E6" s="22">
        <v>172290</v>
      </c>
      <c r="F6" s="22">
        <v>593664</v>
      </c>
      <c r="G6" s="24">
        <f t="shared" si="0"/>
        <v>0.5830902471874396</v>
      </c>
      <c r="H6" s="24">
        <f t="shared" si="1"/>
        <v>0.06708766583864378</v>
      </c>
      <c r="I6" s="24">
        <f t="shared" si="2"/>
        <v>0.0786872937078938</v>
      </c>
      <c r="J6" s="24">
        <f t="shared" si="3"/>
        <v>0.2711347932660228</v>
      </c>
    </row>
    <row r="7" spans="1:10" ht="15.75">
      <c r="A7" s="21" t="s">
        <v>68</v>
      </c>
      <c r="B7" s="22">
        <v>320669</v>
      </c>
      <c r="C7" s="22">
        <v>165999</v>
      </c>
      <c r="D7" s="22">
        <v>30381</v>
      </c>
      <c r="E7" s="22">
        <v>32759</v>
      </c>
      <c r="F7" s="22">
        <v>91530</v>
      </c>
      <c r="G7" s="24">
        <f t="shared" si="0"/>
        <v>0.5176646323779349</v>
      </c>
      <c r="H7" s="24">
        <f t="shared" si="1"/>
        <v>0.09474255384836078</v>
      </c>
      <c r="I7" s="24">
        <f t="shared" si="2"/>
        <v>0.10215830030342815</v>
      </c>
      <c r="J7" s="24">
        <f t="shared" si="3"/>
        <v>0.2854345134702762</v>
      </c>
    </row>
    <row r="8" spans="1:10" ht="15.75">
      <c r="A8" s="21" t="s">
        <v>79</v>
      </c>
      <c r="B8" s="22">
        <v>252124</v>
      </c>
      <c r="C8" s="22">
        <v>162579</v>
      </c>
      <c r="D8" s="22">
        <v>8237</v>
      </c>
      <c r="E8" s="22">
        <v>25071</v>
      </c>
      <c r="F8" s="22">
        <v>56237</v>
      </c>
      <c r="G8" s="24">
        <f t="shared" si="0"/>
        <v>0.6448374609319224</v>
      </c>
      <c r="H8" s="24">
        <f t="shared" si="1"/>
        <v>0.03267043200964605</v>
      </c>
      <c r="I8" s="24">
        <f t="shared" si="2"/>
        <v>0.09943916485538862</v>
      </c>
      <c r="J8" s="24">
        <f t="shared" si="3"/>
        <v>0.22305294220304295</v>
      </c>
    </row>
    <row r="9" spans="1:10" ht="15.75">
      <c r="A9" s="21" t="s">
        <v>69</v>
      </c>
      <c r="B9" s="22">
        <v>185902</v>
      </c>
      <c r="C9" s="22">
        <v>124397</v>
      </c>
      <c r="D9" s="22">
        <v>9688</v>
      </c>
      <c r="E9" s="22">
        <v>11737</v>
      </c>
      <c r="F9" s="22">
        <v>40080</v>
      </c>
      <c r="G9" s="24">
        <f t="shared" si="0"/>
        <v>0.6691536400899398</v>
      </c>
      <c r="H9" s="24">
        <f t="shared" si="1"/>
        <v>0.05211347914492582</v>
      </c>
      <c r="I9" s="24">
        <f t="shared" si="2"/>
        <v>0.06313541543393832</v>
      </c>
      <c r="J9" s="24">
        <f t="shared" si="3"/>
        <v>0.215597465331196</v>
      </c>
    </row>
    <row r="10" spans="1:10" ht="15.75">
      <c r="A10" s="21" t="s">
        <v>70</v>
      </c>
      <c r="B10" s="22">
        <v>189810</v>
      </c>
      <c r="C10" s="22">
        <v>118193</v>
      </c>
      <c r="D10" s="22">
        <v>9749</v>
      </c>
      <c r="E10" s="22">
        <v>11449</v>
      </c>
      <c r="F10" s="22">
        <v>50419</v>
      </c>
      <c r="G10" s="24">
        <f t="shared" si="0"/>
        <v>0.6226911121647963</v>
      </c>
      <c r="H10" s="24">
        <f t="shared" si="1"/>
        <v>0.05136188820399347</v>
      </c>
      <c r="I10" s="24">
        <f t="shared" si="2"/>
        <v>0.060318212949791894</v>
      </c>
      <c r="J10" s="24">
        <f t="shared" si="3"/>
        <v>0.26562878668141826</v>
      </c>
    </row>
    <row r="11" spans="1:10" ht="15.75">
      <c r="A11" s="21" t="s">
        <v>71</v>
      </c>
      <c r="B11" s="22">
        <v>199908</v>
      </c>
      <c r="C11" s="22">
        <v>127144</v>
      </c>
      <c r="D11" s="22">
        <v>11069</v>
      </c>
      <c r="E11" s="22">
        <v>16225</v>
      </c>
      <c r="F11" s="22">
        <v>45470</v>
      </c>
      <c r="G11" s="24">
        <f t="shared" si="0"/>
        <v>0.6360125657802589</v>
      </c>
      <c r="H11" s="24">
        <f t="shared" si="1"/>
        <v>0.05537047041639154</v>
      </c>
      <c r="I11" s="24">
        <f t="shared" si="2"/>
        <v>0.08116233467395002</v>
      </c>
      <c r="J11" s="24">
        <f t="shared" si="3"/>
        <v>0.2274546291293995</v>
      </c>
    </row>
    <row r="12" spans="1:10" ht="15.75">
      <c r="A12" s="21" t="s">
        <v>72</v>
      </c>
      <c r="B12" s="22">
        <v>148073</v>
      </c>
      <c r="C12" s="22">
        <v>83903</v>
      </c>
      <c r="D12" s="22">
        <v>8243</v>
      </c>
      <c r="E12" s="22">
        <v>11320</v>
      </c>
      <c r="F12" s="22">
        <v>44607</v>
      </c>
      <c r="G12" s="24">
        <f t="shared" si="0"/>
        <v>0.5666326744241016</v>
      </c>
      <c r="H12" s="24">
        <f t="shared" si="1"/>
        <v>0.055668487840457075</v>
      </c>
      <c r="I12" s="24">
        <f t="shared" si="2"/>
        <v>0.07644877864296665</v>
      </c>
      <c r="J12" s="24">
        <f t="shared" si="3"/>
        <v>0.30125005909247465</v>
      </c>
    </row>
    <row r="13" spans="1:10" ht="15.75">
      <c r="A13" s="20" t="s">
        <v>73</v>
      </c>
      <c r="B13" s="22">
        <v>108596</v>
      </c>
      <c r="C13" s="22">
        <v>69573</v>
      </c>
      <c r="D13" s="22">
        <v>6519</v>
      </c>
      <c r="E13" s="22">
        <v>15050</v>
      </c>
      <c r="F13" s="22">
        <v>17454</v>
      </c>
      <c r="G13" s="24">
        <f t="shared" si="0"/>
        <v>0.6406589561309809</v>
      </c>
      <c r="H13" s="24">
        <f t="shared" si="1"/>
        <v>0.060029835353051675</v>
      </c>
      <c r="I13" s="24">
        <f t="shared" si="2"/>
        <v>0.13858705661350326</v>
      </c>
      <c r="J13" s="24">
        <f t="shared" si="3"/>
        <v>0.16072415190246417</v>
      </c>
    </row>
    <row r="14" spans="1:10" ht="15.75">
      <c r="A14" s="20" t="s">
        <v>74</v>
      </c>
      <c r="B14" s="22">
        <v>114193</v>
      </c>
      <c r="C14" s="22">
        <v>67804</v>
      </c>
      <c r="D14" s="22">
        <v>10777</v>
      </c>
      <c r="E14" s="22">
        <v>12169</v>
      </c>
      <c r="F14" s="22">
        <v>23443</v>
      </c>
      <c r="G14" s="24">
        <f t="shared" si="0"/>
        <v>0.5937666932298827</v>
      </c>
      <c r="H14" s="24">
        <f t="shared" si="1"/>
        <v>0.09437531197183716</v>
      </c>
      <c r="I14" s="24">
        <f t="shared" si="2"/>
        <v>0.10656520101932693</v>
      </c>
      <c r="J14" s="24">
        <f t="shared" si="3"/>
        <v>0.20529279377895318</v>
      </c>
    </row>
    <row r="15" spans="1:10" ht="15.75">
      <c r="A15" s="20" t="s">
        <v>75</v>
      </c>
      <c r="B15" s="22">
        <v>77635</v>
      </c>
      <c r="C15" s="22">
        <v>40194</v>
      </c>
      <c r="D15" s="22">
        <v>6586</v>
      </c>
      <c r="E15" s="22">
        <v>7560</v>
      </c>
      <c r="F15" s="22">
        <v>23295</v>
      </c>
      <c r="G15" s="24">
        <f t="shared" si="0"/>
        <v>0.5177304051007922</v>
      </c>
      <c r="H15" s="24">
        <f t="shared" si="1"/>
        <v>0.08483287177175243</v>
      </c>
      <c r="I15" s="24">
        <f t="shared" si="2"/>
        <v>0.09737875958008631</v>
      </c>
      <c r="J15" s="24">
        <f t="shared" si="3"/>
        <v>0.3000579635473691</v>
      </c>
    </row>
    <row r="16" spans="1:10" ht="15.75">
      <c r="A16" s="20" t="s">
        <v>76</v>
      </c>
      <c r="B16" s="22">
        <v>118671</v>
      </c>
      <c r="C16" s="22">
        <v>76342</v>
      </c>
      <c r="D16" s="22">
        <v>13204</v>
      </c>
      <c r="E16" s="22">
        <v>5596</v>
      </c>
      <c r="F16" s="22">
        <v>23529</v>
      </c>
      <c r="G16" s="24">
        <f t="shared" si="0"/>
        <v>0.6433079690910163</v>
      </c>
      <c r="H16" s="24">
        <f t="shared" si="1"/>
        <v>0.11126559985169081</v>
      </c>
      <c r="I16" s="24">
        <f t="shared" si="2"/>
        <v>0.04715558139730853</v>
      </c>
      <c r="J16" s="24">
        <f t="shared" si="3"/>
        <v>0.19827084965998432</v>
      </c>
    </row>
    <row r="17" spans="1:10" ht="15.75">
      <c r="A17" s="20" t="s">
        <v>77</v>
      </c>
      <c r="B17" s="22">
        <v>121190</v>
      </c>
      <c r="C17" s="22">
        <v>77885</v>
      </c>
      <c r="D17" s="22">
        <v>4272</v>
      </c>
      <c r="E17" s="22">
        <v>9418</v>
      </c>
      <c r="F17" s="22">
        <v>29615</v>
      </c>
      <c r="G17" s="24">
        <f t="shared" si="0"/>
        <v>0.642668537008004</v>
      </c>
      <c r="H17" s="24">
        <f t="shared" si="1"/>
        <v>0.03525043320405974</v>
      </c>
      <c r="I17" s="24">
        <f t="shared" si="2"/>
        <v>0.07771268256456804</v>
      </c>
      <c r="J17" s="24">
        <f t="shared" si="3"/>
        <v>0.24436834722336825</v>
      </c>
    </row>
    <row r="18" spans="1:10" ht="15.75">
      <c r="A18" s="20" t="s">
        <v>78</v>
      </c>
      <c r="B18" s="22">
        <v>148358</v>
      </c>
      <c r="C18" s="22">
        <v>95237</v>
      </c>
      <c r="D18" s="22">
        <v>4376</v>
      </c>
      <c r="E18" s="22">
        <v>10688</v>
      </c>
      <c r="F18" s="22">
        <v>38057</v>
      </c>
      <c r="G18" s="24">
        <f t="shared" si="0"/>
        <v>0.6419404413648068</v>
      </c>
      <c r="H18" s="24">
        <f t="shared" si="1"/>
        <v>0.029496218606344115</v>
      </c>
      <c r="I18" s="24">
        <f t="shared" si="2"/>
        <v>0.07204195257417867</v>
      </c>
      <c r="J18" s="24">
        <f t="shared" si="3"/>
        <v>0.25652138745467046</v>
      </c>
    </row>
    <row r="19" spans="1:10" ht="15.75">
      <c r="A19" s="20" t="s">
        <v>83</v>
      </c>
      <c r="B19" s="22">
        <v>114625</v>
      </c>
      <c r="C19" s="22">
        <v>80253</v>
      </c>
      <c r="D19" s="22">
        <v>6304</v>
      </c>
      <c r="E19" s="22">
        <v>10735</v>
      </c>
      <c r="F19" s="22">
        <v>17333</v>
      </c>
      <c r="G19" s="24">
        <f t="shared" si="0"/>
        <v>0.7001352235550709</v>
      </c>
      <c r="H19" s="24">
        <f t="shared" si="1"/>
        <v>0.05499672846237732</v>
      </c>
      <c r="I19" s="24">
        <f t="shared" si="2"/>
        <v>0.09365321701199564</v>
      </c>
      <c r="J19" s="24">
        <f t="shared" si="3"/>
        <v>0.15121483097055616</v>
      </c>
    </row>
    <row r="20" spans="1:10" ht="15.75">
      <c r="A20" s="20" t="s">
        <v>82</v>
      </c>
      <c r="B20" s="22">
        <v>98486</v>
      </c>
      <c r="C20" s="22">
        <v>54638</v>
      </c>
      <c r="D20" s="22">
        <v>9954</v>
      </c>
      <c r="E20" s="22">
        <v>8791</v>
      </c>
      <c r="F20" s="22">
        <v>25103</v>
      </c>
      <c r="G20" s="24">
        <f t="shared" si="0"/>
        <v>0.5547793595028735</v>
      </c>
      <c r="H20" s="24">
        <f t="shared" si="1"/>
        <v>0.10107020287147411</v>
      </c>
      <c r="I20" s="24">
        <f t="shared" si="2"/>
        <v>0.08926141786649879</v>
      </c>
      <c r="J20" s="24">
        <f t="shared" si="3"/>
        <v>0.25488901975915357</v>
      </c>
    </row>
    <row r="22" spans="1:10" ht="25.5">
      <c r="A22" s="32" t="s">
        <v>84</v>
      </c>
      <c r="B22" s="38"/>
      <c r="C22" s="39"/>
      <c r="D22" s="39"/>
      <c r="E22" s="39"/>
      <c r="F22" s="39"/>
      <c r="G22" s="40"/>
      <c r="H22" s="40"/>
      <c r="I22" s="40"/>
      <c r="J22" s="40"/>
    </row>
  </sheetData>
  <printOptions/>
  <pageMargins left="0.5" right="0.5" top="1" bottom="1" header="0.5" footer="0.5"/>
  <pageSetup horizontalDpi="600" verticalDpi="600" orientation="portrait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60" workbookViewId="0" topLeftCell="A1">
      <selection activeCell="H32" sqref="H32"/>
    </sheetView>
  </sheetViews>
  <sheetFormatPr defaultColWidth="9.140625" defaultRowHeight="12.75"/>
  <cols>
    <col min="1" max="1" width="22.140625" style="0" customWidth="1"/>
    <col min="2" max="2" width="11.7109375" style="0" customWidth="1"/>
    <col min="3" max="6" width="11.7109375" style="12" customWidth="1"/>
  </cols>
  <sheetData>
    <row r="1" spans="1:9" ht="13.5" thickBot="1">
      <c r="A1" s="14" t="s">
        <v>66</v>
      </c>
      <c r="B1" s="14"/>
      <c r="C1" s="17"/>
      <c r="D1" s="17"/>
      <c r="E1" s="17"/>
      <c r="F1" s="17"/>
      <c r="G1" s="18"/>
      <c r="H1" s="18"/>
      <c r="I1" s="18"/>
    </row>
    <row r="3" spans="1:10" ht="45.75" customHeight="1">
      <c r="A3" s="4"/>
      <c r="B3" s="27" t="s">
        <v>16</v>
      </c>
      <c r="C3" s="35" t="s">
        <v>36</v>
      </c>
      <c r="D3" s="35" t="s">
        <v>37</v>
      </c>
      <c r="E3" s="35" t="s">
        <v>38</v>
      </c>
      <c r="F3" s="35" t="s">
        <v>35</v>
      </c>
      <c r="G3" s="11"/>
      <c r="H3" s="11"/>
      <c r="I3" s="11"/>
      <c r="J3" s="11"/>
    </row>
    <row r="4" spans="1:6" ht="15.75">
      <c r="A4" s="20" t="s">
        <v>80</v>
      </c>
      <c r="B4" s="22">
        <v>16223237</v>
      </c>
      <c r="C4" s="23">
        <v>38000</v>
      </c>
      <c r="D4" s="23">
        <v>15000</v>
      </c>
      <c r="E4" s="23">
        <v>13800</v>
      </c>
      <c r="F4" s="23">
        <v>4400</v>
      </c>
    </row>
    <row r="5" spans="1:6" ht="15.75">
      <c r="A5" s="20" t="s">
        <v>81</v>
      </c>
      <c r="B5" s="22">
        <v>11835444</v>
      </c>
      <c r="C5" s="23">
        <v>40000</v>
      </c>
      <c r="D5" s="23">
        <v>15000</v>
      </c>
      <c r="E5" s="23">
        <v>15000</v>
      </c>
      <c r="F5" s="23">
        <v>4500</v>
      </c>
    </row>
    <row r="6" spans="1:6" ht="15.75">
      <c r="A6" s="20" t="s">
        <v>67</v>
      </c>
      <c r="B6" s="22">
        <v>2189553</v>
      </c>
      <c r="C6" s="23">
        <v>33000</v>
      </c>
      <c r="D6" s="23">
        <v>16000</v>
      </c>
      <c r="E6" s="23">
        <v>11000</v>
      </c>
      <c r="F6" s="23">
        <v>3600</v>
      </c>
    </row>
    <row r="7" spans="1:6" ht="15.75">
      <c r="A7" s="21" t="s">
        <v>68</v>
      </c>
      <c r="B7" s="22">
        <v>320669</v>
      </c>
      <c r="C7" s="23">
        <v>21000</v>
      </c>
      <c r="D7" s="23">
        <v>17000</v>
      </c>
      <c r="E7" s="23">
        <v>8400</v>
      </c>
      <c r="F7" s="23">
        <v>10000</v>
      </c>
    </row>
    <row r="8" spans="1:6" ht="15.75">
      <c r="A8" s="21" t="s">
        <v>79</v>
      </c>
      <c r="B8" s="22">
        <v>252124</v>
      </c>
      <c r="C8" s="23">
        <v>33000</v>
      </c>
      <c r="D8" s="23">
        <v>12000</v>
      </c>
      <c r="E8" s="23">
        <v>12000</v>
      </c>
      <c r="F8" s="23">
        <v>6000</v>
      </c>
    </row>
    <row r="9" spans="1:6" ht="15.75">
      <c r="A9" s="21" t="s">
        <v>69</v>
      </c>
      <c r="B9" s="22">
        <v>185902</v>
      </c>
      <c r="C9" s="23">
        <v>32000</v>
      </c>
      <c r="D9" s="23">
        <v>17000</v>
      </c>
      <c r="E9" s="23">
        <v>20000</v>
      </c>
      <c r="F9" s="23">
        <v>2800</v>
      </c>
    </row>
    <row r="10" spans="1:6" ht="15.75">
      <c r="A10" s="21" t="s">
        <v>70</v>
      </c>
      <c r="B10" s="22">
        <v>189810</v>
      </c>
      <c r="C10" s="23">
        <v>50000</v>
      </c>
      <c r="D10" s="23">
        <v>32000</v>
      </c>
      <c r="E10" s="23">
        <v>19700</v>
      </c>
      <c r="F10" s="23">
        <v>8000</v>
      </c>
    </row>
    <row r="11" spans="1:6" ht="15.75">
      <c r="A11" s="21" t="s">
        <v>71</v>
      </c>
      <c r="B11" s="22">
        <v>199908</v>
      </c>
      <c r="C11" s="23">
        <v>20000</v>
      </c>
      <c r="D11" s="23">
        <v>8200</v>
      </c>
      <c r="E11" s="23">
        <v>12100</v>
      </c>
      <c r="F11" s="23">
        <v>1500</v>
      </c>
    </row>
    <row r="12" spans="1:6" ht="15.75">
      <c r="A12" s="21" t="s">
        <v>72</v>
      </c>
      <c r="B12" s="22">
        <v>148073</v>
      </c>
      <c r="C12" s="23">
        <v>35000</v>
      </c>
      <c r="D12" s="23">
        <v>12000</v>
      </c>
      <c r="E12" s="23">
        <v>20000</v>
      </c>
      <c r="F12" s="23">
        <v>11000</v>
      </c>
    </row>
    <row r="13" spans="1:6" ht="15.75">
      <c r="A13" s="20" t="s">
        <v>73</v>
      </c>
      <c r="B13" s="22">
        <v>108596</v>
      </c>
      <c r="C13" s="23">
        <v>24000</v>
      </c>
      <c r="D13" s="23">
        <v>16000</v>
      </c>
      <c r="E13" s="23">
        <v>3000</v>
      </c>
      <c r="F13" s="23">
        <v>10000</v>
      </c>
    </row>
    <row r="14" spans="1:6" ht="15.75">
      <c r="A14" s="20" t="s">
        <v>74</v>
      </c>
      <c r="B14" s="22">
        <v>114193</v>
      </c>
      <c r="C14" s="23">
        <v>25000</v>
      </c>
      <c r="D14" s="23">
        <v>19500</v>
      </c>
      <c r="E14" s="23">
        <v>18800</v>
      </c>
      <c r="F14" s="23">
        <v>13000</v>
      </c>
    </row>
    <row r="15" spans="1:6" ht="15.75">
      <c r="A15" s="20" t="s">
        <v>75</v>
      </c>
      <c r="B15" s="22">
        <v>77635</v>
      </c>
      <c r="C15" s="23">
        <v>27000</v>
      </c>
      <c r="D15" s="23">
        <v>12300</v>
      </c>
      <c r="E15" s="23">
        <v>21000</v>
      </c>
      <c r="F15" s="23">
        <v>2300</v>
      </c>
    </row>
    <row r="16" spans="1:6" ht="15.75">
      <c r="A16" s="20" t="s">
        <v>76</v>
      </c>
      <c r="B16" s="22">
        <v>118671</v>
      </c>
      <c r="C16" s="23">
        <v>30600</v>
      </c>
      <c r="D16" s="23">
        <v>10700</v>
      </c>
      <c r="E16" s="23">
        <v>7800</v>
      </c>
      <c r="F16" s="23">
        <v>25000</v>
      </c>
    </row>
    <row r="17" spans="1:6" ht="15.75">
      <c r="A17" s="20" t="s">
        <v>77</v>
      </c>
      <c r="B17" s="22">
        <v>121190</v>
      </c>
      <c r="C17" s="23">
        <v>26000</v>
      </c>
      <c r="D17" s="23">
        <v>8000</v>
      </c>
      <c r="E17" s="23">
        <v>12000</v>
      </c>
      <c r="F17" s="23">
        <v>7000</v>
      </c>
    </row>
    <row r="18" spans="1:6" ht="15.75">
      <c r="A18" s="20" t="s">
        <v>78</v>
      </c>
      <c r="B18" s="22">
        <v>148358</v>
      </c>
      <c r="C18" s="23">
        <v>35000</v>
      </c>
      <c r="D18" s="23">
        <v>12000</v>
      </c>
      <c r="E18" s="23">
        <v>21400</v>
      </c>
      <c r="F18" s="23">
        <v>10000</v>
      </c>
    </row>
    <row r="19" spans="1:6" ht="15.75">
      <c r="A19" s="20" t="s">
        <v>83</v>
      </c>
      <c r="B19" s="22">
        <v>114625</v>
      </c>
      <c r="C19" s="23">
        <v>40000</v>
      </c>
      <c r="D19" s="23">
        <v>25000</v>
      </c>
      <c r="E19" s="23">
        <v>13000</v>
      </c>
      <c r="F19" s="23">
        <v>6200</v>
      </c>
    </row>
    <row r="20" spans="1:6" ht="15.75">
      <c r="A20" s="20" t="s">
        <v>82</v>
      </c>
      <c r="B20" s="22">
        <v>98486</v>
      </c>
      <c r="C20" s="23">
        <v>38000</v>
      </c>
      <c r="D20" s="23">
        <v>24000</v>
      </c>
      <c r="E20" s="23">
        <v>25000</v>
      </c>
      <c r="F20" s="23">
        <v>320</v>
      </c>
    </row>
    <row r="21" ht="12.75">
      <c r="B21" s="6"/>
    </row>
    <row r="22" spans="1:6" ht="25.5">
      <c r="A22" s="32" t="s">
        <v>84</v>
      </c>
      <c r="B22" s="33"/>
      <c r="C22" s="34"/>
      <c r="D22" s="34"/>
      <c r="E22" s="34"/>
      <c r="F22" s="34"/>
    </row>
    <row r="23" ht="12.75">
      <c r="B23" s="6"/>
    </row>
    <row r="24" ht="12.75">
      <c r="B24" s="6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60" workbookViewId="0" topLeftCell="A1">
      <selection activeCell="Q28" sqref="Q28"/>
    </sheetView>
  </sheetViews>
  <sheetFormatPr defaultColWidth="9.140625" defaultRowHeight="12.75"/>
  <cols>
    <col min="1" max="1" width="22.140625" style="0" customWidth="1"/>
    <col min="2" max="2" width="13.140625" style="0" customWidth="1"/>
    <col min="3" max="6" width="10.7109375" style="8" hidden="1" customWidth="1"/>
    <col min="7" max="7" width="12.421875" style="10" customWidth="1"/>
    <col min="8" max="8" width="10.7109375" style="10" customWidth="1"/>
    <col min="9" max="9" width="11.8515625" style="10" customWidth="1"/>
    <col min="10" max="10" width="10.7109375" style="10" customWidth="1"/>
  </cols>
  <sheetData>
    <row r="1" spans="1:3" ht="18.75" thickBot="1">
      <c r="A1" s="31" t="s">
        <v>26</v>
      </c>
      <c r="B1" s="14"/>
      <c r="C1" s="15"/>
    </row>
    <row r="3" spans="1:14" ht="78.75">
      <c r="A3" s="4"/>
      <c r="B3" s="27" t="s">
        <v>16</v>
      </c>
      <c r="C3" s="28" t="s">
        <v>27</v>
      </c>
      <c r="D3" s="28" t="s">
        <v>28</v>
      </c>
      <c r="E3" s="28" t="s">
        <v>29</v>
      </c>
      <c r="F3" s="28" t="s">
        <v>30</v>
      </c>
      <c r="G3" s="29" t="s">
        <v>31</v>
      </c>
      <c r="H3" s="29" t="s">
        <v>32</v>
      </c>
      <c r="I3" s="29" t="s">
        <v>33</v>
      </c>
      <c r="J3" s="29" t="s">
        <v>34</v>
      </c>
      <c r="K3" s="4"/>
      <c r="L3" s="4"/>
      <c r="M3" s="4"/>
      <c r="N3" s="4"/>
    </row>
    <row r="4" spans="1:14" ht="15.75">
      <c r="A4" s="20" t="s">
        <v>80</v>
      </c>
      <c r="B4" s="22">
        <v>16223237</v>
      </c>
      <c r="C4" s="22">
        <f>SUM(C5:C20)</f>
        <v>2339422</v>
      </c>
      <c r="D4" s="22">
        <f>SUM(D5:D20)</f>
        <v>4552839</v>
      </c>
      <c r="E4" s="22">
        <f>SUM(E5:E20)</f>
        <v>4044722</v>
      </c>
      <c r="F4" s="22">
        <f>SUM(F5:F20)</f>
        <v>5286254</v>
      </c>
      <c r="G4" s="24">
        <f>C4/B4</f>
        <v>0.1442019246837114</v>
      </c>
      <c r="H4" s="24">
        <f>D4/B4</f>
        <v>0.2806369037202625</v>
      </c>
      <c r="I4" s="24">
        <f>E4/B4</f>
        <v>0.2493165821346258</v>
      </c>
      <c r="J4" s="24">
        <f>F4/B4</f>
        <v>0.3258445894614003</v>
      </c>
      <c r="K4" s="3"/>
      <c r="L4" s="3"/>
      <c r="M4" s="3"/>
      <c r="N4" s="3"/>
    </row>
    <row r="5" spans="1:14" ht="15.75">
      <c r="A5" s="20" t="s">
        <v>81</v>
      </c>
      <c r="B5" s="22">
        <v>11835444</v>
      </c>
      <c r="C5" s="22">
        <v>1137010</v>
      </c>
      <c r="D5" s="22">
        <v>3414196</v>
      </c>
      <c r="E5" s="22">
        <v>3168560</v>
      </c>
      <c r="F5" s="22">
        <v>4115678</v>
      </c>
      <c r="G5" s="24">
        <f aca="true" t="shared" si="0" ref="G5:G20">C5/B5</f>
        <v>0.09606821679017703</v>
      </c>
      <c r="H5" s="24">
        <f aca="true" t="shared" si="1" ref="H5:H20">D5/B5</f>
        <v>0.28847215195306575</v>
      </c>
      <c r="I5" s="24">
        <f aca="true" t="shared" si="2" ref="I5:I20">E5/B5</f>
        <v>0.2677178819822898</v>
      </c>
      <c r="J5" s="24">
        <f aca="true" t="shared" si="3" ref="J5:J20">F5/B5</f>
        <v>0.34774174927446744</v>
      </c>
      <c r="K5" s="3"/>
      <c r="L5" s="3"/>
      <c r="M5" s="3"/>
      <c r="N5" s="3"/>
    </row>
    <row r="6" spans="1:14" ht="15.75">
      <c r="A6" s="20" t="s">
        <v>67</v>
      </c>
      <c r="B6" s="22">
        <v>2189553</v>
      </c>
      <c r="C6" s="22">
        <v>585974</v>
      </c>
      <c r="D6" s="22">
        <v>589285</v>
      </c>
      <c r="E6" s="22">
        <v>442424</v>
      </c>
      <c r="F6" s="22">
        <v>571870</v>
      </c>
      <c r="G6" s="24">
        <f t="shared" si="0"/>
        <v>0.2676226608810109</v>
      </c>
      <c r="H6" s="24">
        <f t="shared" si="1"/>
        <v>0.26913484167773055</v>
      </c>
      <c r="I6" s="24">
        <f t="shared" si="2"/>
        <v>0.20206133398004067</v>
      </c>
      <c r="J6" s="24">
        <f t="shared" si="3"/>
        <v>0.2611811634612179</v>
      </c>
      <c r="K6" s="3"/>
      <c r="L6" s="3"/>
      <c r="M6" s="3"/>
      <c r="N6" s="3"/>
    </row>
    <row r="7" spans="1:14" ht="15.75">
      <c r="A7" s="21" t="s">
        <v>68</v>
      </c>
      <c r="B7" s="22">
        <v>320669</v>
      </c>
      <c r="C7" s="22">
        <v>145146</v>
      </c>
      <c r="D7" s="22">
        <v>63182</v>
      </c>
      <c r="E7" s="22">
        <v>63202</v>
      </c>
      <c r="F7" s="22">
        <v>49139</v>
      </c>
      <c r="G7" s="24">
        <f t="shared" si="0"/>
        <v>0.4526349600366733</v>
      </c>
      <c r="H7" s="24">
        <f t="shared" si="1"/>
        <v>0.19703183032971694</v>
      </c>
      <c r="I7" s="24">
        <f t="shared" si="2"/>
        <v>0.19709419993825408</v>
      </c>
      <c r="J7" s="24">
        <f t="shared" si="3"/>
        <v>0.15323900969535564</v>
      </c>
      <c r="K7" s="3"/>
      <c r="L7" s="3"/>
      <c r="M7" s="3"/>
      <c r="N7" s="3"/>
    </row>
    <row r="8" spans="1:14" ht="15.75">
      <c r="A8" s="21" t="s">
        <v>79</v>
      </c>
      <c r="B8" s="22">
        <v>252124</v>
      </c>
      <c r="C8" s="22">
        <v>67337</v>
      </c>
      <c r="D8" s="22">
        <v>69799</v>
      </c>
      <c r="E8" s="22">
        <v>34558</v>
      </c>
      <c r="F8" s="22">
        <v>80430</v>
      </c>
      <c r="G8" s="24">
        <f t="shared" si="0"/>
        <v>0.267078897685266</v>
      </c>
      <c r="H8" s="24">
        <f t="shared" si="1"/>
        <v>0.27684393393726897</v>
      </c>
      <c r="I8" s="24">
        <f t="shared" si="2"/>
        <v>0.1370674747346544</v>
      </c>
      <c r="J8" s="24">
        <f t="shared" si="3"/>
        <v>0.3190096936428107</v>
      </c>
      <c r="K8" s="3"/>
      <c r="L8" s="3"/>
      <c r="M8" s="3"/>
      <c r="N8" s="3"/>
    </row>
    <row r="9" spans="1:14" ht="15.75">
      <c r="A9" s="21" t="s">
        <v>69</v>
      </c>
      <c r="B9" s="22">
        <v>185902</v>
      </c>
      <c r="C9" s="22">
        <v>40898</v>
      </c>
      <c r="D9" s="22">
        <v>63163</v>
      </c>
      <c r="E9" s="22">
        <v>58659</v>
      </c>
      <c r="F9" s="22">
        <v>23182</v>
      </c>
      <c r="G9" s="24">
        <f t="shared" si="0"/>
        <v>0.21999763316155824</v>
      </c>
      <c r="H9" s="24">
        <f t="shared" si="1"/>
        <v>0.33976503749287257</v>
      </c>
      <c r="I9" s="24">
        <f t="shared" si="2"/>
        <v>0.3155372185344967</v>
      </c>
      <c r="J9" s="24">
        <f t="shared" si="3"/>
        <v>0.1247001108110725</v>
      </c>
      <c r="K9" s="3"/>
      <c r="L9" s="3"/>
      <c r="M9" s="3"/>
      <c r="N9" s="3"/>
    </row>
    <row r="10" spans="1:14" ht="15.75">
      <c r="A10" s="21" t="s">
        <v>70</v>
      </c>
      <c r="B10" s="22">
        <v>189810</v>
      </c>
      <c r="C10" s="22">
        <v>18790</v>
      </c>
      <c r="D10" s="22">
        <v>23821</v>
      </c>
      <c r="E10" s="22">
        <v>19235</v>
      </c>
      <c r="F10" s="22">
        <v>127964</v>
      </c>
      <c r="G10" s="24">
        <f t="shared" si="0"/>
        <v>0.09899373057267793</v>
      </c>
      <c r="H10" s="24">
        <f t="shared" si="1"/>
        <v>0.12549918339392024</v>
      </c>
      <c r="I10" s="24">
        <f t="shared" si="2"/>
        <v>0.10133818028554871</v>
      </c>
      <c r="J10" s="24">
        <f t="shared" si="3"/>
        <v>0.6741689057478532</v>
      </c>
      <c r="K10" s="3"/>
      <c r="L10" s="3"/>
      <c r="M10" s="3"/>
      <c r="N10" s="3"/>
    </row>
    <row r="11" spans="1:14" ht="15.75">
      <c r="A11" s="21" t="s">
        <v>71</v>
      </c>
      <c r="B11" s="22">
        <v>199908</v>
      </c>
      <c r="C11" s="22">
        <v>111587</v>
      </c>
      <c r="D11" s="22">
        <v>46498</v>
      </c>
      <c r="E11" s="22">
        <v>32097</v>
      </c>
      <c r="F11" s="22">
        <v>9726</v>
      </c>
      <c r="G11" s="24">
        <f t="shared" si="0"/>
        <v>0.5581917682133781</v>
      </c>
      <c r="H11" s="24">
        <f t="shared" si="1"/>
        <v>0.23259699461752406</v>
      </c>
      <c r="I11" s="24">
        <f t="shared" si="2"/>
        <v>0.16055885707425416</v>
      </c>
      <c r="J11" s="24">
        <f t="shared" si="3"/>
        <v>0.04865238009484363</v>
      </c>
      <c r="K11" s="3"/>
      <c r="L11" s="3"/>
      <c r="M11" s="3"/>
      <c r="N11" s="3"/>
    </row>
    <row r="12" spans="1:14" ht="15.75">
      <c r="A12" s="21" t="s">
        <v>72</v>
      </c>
      <c r="B12" s="22">
        <v>148073</v>
      </c>
      <c r="C12" s="22">
        <v>52501</v>
      </c>
      <c r="D12" s="22">
        <v>52281</v>
      </c>
      <c r="E12" s="22">
        <v>20023</v>
      </c>
      <c r="F12" s="22">
        <v>23268</v>
      </c>
      <c r="G12" s="24">
        <f t="shared" si="0"/>
        <v>0.3545616013722961</v>
      </c>
      <c r="H12" s="24">
        <f t="shared" si="1"/>
        <v>0.3530758477237579</v>
      </c>
      <c r="I12" s="24">
        <f t="shared" si="2"/>
        <v>0.13522384229400364</v>
      </c>
      <c r="J12" s="24">
        <f t="shared" si="3"/>
        <v>0.1571387086099424</v>
      </c>
      <c r="K12" s="3"/>
      <c r="L12" s="3"/>
      <c r="M12" s="3"/>
      <c r="N12" s="3"/>
    </row>
    <row r="13" spans="1:14" ht="15.75">
      <c r="A13" s="20" t="s">
        <v>73</v>
      </c>
      <c r="B13" s="22">
        <v>108596</v>
      </c>
      <c r="C13" s="22">
        <v>42601</v>
      </c>
      <c r="D13" s="22">
        <v>19785</v>
      </c>
      <c r="E13" s="22">
        <v>26653</v>
      </c>
      <c r="F13" s="22">
        <v>19557</v>
      </c>
      <c r="G13" s="24">
        <f t="shared" si="0"/>
        <v>0.3922888504180633</v>
      </c>
      <c r="H13" s="24">
        <f t="shared" si="1"/>
        <v>0.18218903090353236</v>
      </c>
      <c r="I13" s="24">
        <f t="shared" si="2"/>
        <v>0.24543261261924934</v>
      </c>
      <c r="J13" s="24">
        <f t="shared" si="3"/>
        <v>0.18008950605915502</v>
      </c>
      <c r="K13" s="3"/>
      <c r="L13" s="3"/>
      <c r="M13" s="3"/>
      <c r="N13" s="3"/>
    </row>
    <row r="14" spans="1:14" ht="15.75">
      <c r="A14" s="20" t="s">
        <v>74</v>
      </c>
      <c r="B14" s="22">
        <v>114193</v>
      </c>
      <c r="C14" s="22">
        <v>27971</v>
      </c>
      <c r="D14" s="22">
        <v>37628</v>
      </c>
      <c r="E14" s="22">
        <v>30730</v>
      </c>
      <c r="F14" s="22">
        <v>17864</v>
      </c>
      <c r="G14" s="24">
        <f t="shared" si="0"/>
        <v>0.24494496160009807</v>
      </c>
      <c r="H14" s="24">
        <f t="shared" si="1"/>
        <v>0.3295123168670584</v>
      </c>
      <c r="I14" s="24">
        <f t="shared" si="2"/>
        <v>0.26910581209005807</v>
      </c>
      <c r="J14" s="24">
        <f t="shared" si="3"/>
        <v>0.15643690944278546</v>
      </c>
      <c r="K14" s="3"/>
      <c r="L14" s="3"/>
      <c r="M14" s="3"/>
      <c r="N14" s="3"/>
    </row>
    <row r="15" spans="1:14" ht="15.75">
      <c r="A15" s="20" t="s">
        <v>75</v>
      </c>
      <c r="B15" s="22">
        <v>77635</v>
      </c>
      <c r="C15" s="22">
        <v>14830</v>
      </c>
      <c r="D15" s="22">
        <v>33863</v>
      </c>
      <c r="E15" s="22">
        <v>13157</v>
      </c>
      <c r="F15" s="22">
        <v>15785</v>
      </c>
      <c r="G15" s="24">
        <f t="shared" si="0"/>
        <v>0.19102209055194178</v>
      </c>
      <c r="H15" s="24">
        <f t="shared" si="1"/>
        <v>0.436182134346622</v>
      </c>
      <c r="I15" s="24">
        <f t="shared" si="2"/>
        <v>0.1694725317189412</v>
      </c>
      <c r="J15" s="24">
        <f t="shared" si="3"/>
        <v>0.20332324338249502</v>
      </c>
      <c r="K15" s="3"/>
      <c r="L15" s="3"/>
      <c r="M15" s="3"/>
      <c r="N15" s="3"/>
    </row>
    <row r="16" spans="1:14" ht="15.75">
      <c r="A16" s="20" t="s">
        <v>76</v>
      </c>
      <c r="B16" s="22">
        <v>118671</v>
      </c>
      <c r="C16" s="22">
        <v>29771</v>
      </c>
      <c r="D16" s="22">
        <v>24080</v>
      </c>
      <c r="E16" s="22">
        <v>38453</v>
      </c>
      <c r="F16" s="22">
        <v>26367</v>
      </c>
      <c r="G16" s="24">
        <f t="shared" si="0"/>
        <v>0.2508700524980829</v>
      </c>
      <c r="H16" s="24">
        <f t="shared" si="1"/>
        <v>0.20291393853595233</v>
      </c>
      <c r="I16" s="24">
        <f t="shared" si="2"/>
        <v>0.3240303022642432</v>
      </c>
      <c r="J16" s="24">
        <f t="shared" si="3"/>
        <v>0.22218570670172155</v>
      </c>
      <c r="K16" s="3"/>
      <c r="L16" s="3"/>
      <c r="M16" s="3"/>
      <c r="N16" s="3"/>
    </row>
    <row r="17" spans="1:14" ht="15.75">
      <c r="A17" s="20" t="s">
        <v>77</v>
      </c>
      <c r="B17" s="22">
        <v>121190</v>
      </c>
      <c r="C17" s="22">
        <v>43616</v>
      </c>
      <c r="D17" s="22">
        <v>31854</v>
      </c>
      <c r="E17" s="22">
        <v>26395</v>
      </c>
      <c r="F17" s="22">
        <v>19325</v>
      </c>
      <c r="G17" s="24">
        <f t="shared" si="0"/>
        <v>0.35989768132684213</v>
      </c>
      <c r="H17" s="24">
        <f t="shared" si="1"/>
        <v>0.2628434689330803</v>
      </c>
      <c r="I17" s="24">
        <f t="shared" si="2"/>
        <v>0.21779849822592623</v>
      </c>
      <c r="J17" s="24">
        <f t="shared" si="3"/>
        <v>0.15946035151415133</v>
      </c>
      <c r="K17" s="3"/>
      <c r="L17" s="3"/>
      <c r="M17" s="3"/>
      <c r="N17" s="3"/>
    </row>
    <row r="18" spans="1:14" ht="15.75">
      <c r="A18" s="20" t="s">
        <v>78</v>
      </c>
      <c r="B18" s="22">
        <v>148358</v>
      </c>
      <c r="C18" s="22">
        <v>11090</v>
      </c>
      <c r="D18" s="22">
        <v>46353</v>
      </c>
      <c r="E18" s="22">
        <v>29682</v>
      </c>
      <c r="F18" s="22">
        <v>61233</v>
      </c>
      <c r="G18" s="24">
        <f t="shared" si="0"/>
        <v>0.0747516143382898</v>
      </c>
      <c r="H18" s="24">
        <f t="shared" si="1"/>
        <v>0.3124401784871729</v>
      </c>
      <c r="I18" s="24">
        <f t="shared" si="2"/>
        <v>0.20007010070235512</v>
      </c>
      <c r="J18" s="24">
        <f t="shared" si="3"/>
        <v>0.4127381064721822</v>
      </c>
      <c r="K18" s="3"/>
      <c r="L18" s="3"/>
      <c r="M18" s="3"/>
      <c r="N18" s="3"/>
    </row>
    <row r="19" spans="1:14" ht="15.75">
      <c r="A19" s="20" t="s">
        <v>83</v>
      </c>
      <c r="B19" s="22">
        <v>114625</v>
      </c>
      <c r="C19" s="22">
        <v>4810</v>
      </c>
      <c r="D19" s="22">
        <v>12957</v>
      </c>
      <c r="E19" s="22">
        <v>28629</v>
      </c>
      <c r="F19" s="22">
        <v>68229</v>
      </c>
      <c r="G19" s="24">
        <f t="shared" si="0"/>
        <v>0.0419629225736096</v>
      </c>
      <c r="H19" s="24">
        <f t="shared" si="1"/>
        <v>0.1130381679389313</v>
      </c>
      <c r="I19" s="24">
        <f t="shared" si="2"/>
        <v>0.24976226826608505</v>
      </c>
      <c r="J19" s="24">
        <f t="shared" si="3"/>
        <v>0.5952366412213741</v>
      </c>
      <c r="K19" s="3"/>
      <c r="L19" s="3"/>
      <c r="M19" s="3"/>
      <c r="N19" s="3"/>
    </row>
    <row r="20" spans="1:14" ht="15.75">
      <c r="A20" s="20" t="s">
        <v>82</v>
      </c>
      <c r="B20" s="22">
        <v>98486</v>
      </c>
      <c r="C20" s="22">
        <v>5490</v>
      </c>
      <c r="D20" s="22">
        <v>24094</v>
      </c>
      <c r="E20" s="22">
        <v>12265</v>
      </c>
      <c r="F20" s="22">
        <v>56637</v>
      </c>
      <c r="G20" s="24">
        <f t="shared" si="0"/>
        <v>0.05574396360904088</v>
      </c>
      <c r="H20" s="24">
        <f t="shared" si="1"/>
        <v>0.24464390877891273</v>
      </c>
      <c r="I20" s="24">
        <f t="shared" si="2"/>
        <v>0.12453546696992467</v>
      </c>
      <c r="J20" s="24">
        <f t="shared" si="3"/>
        <v>0.5750766606421217</v>
      </c>
      <c r="K20" s="3"/>
      <c r="L20" s="3"/>
      <c r="M20" s="3"/>
      <c r="N20" s="3"/>
    </row>
    <row r="22" ht="12.75">
      <c r="A22" s="26" t="s">
        <v>84</v>
      </c>
    </row>
  </sheetData>
  <printOptions/>
  <pageMargins left="0.5" right="0.5" top="1" bottom="1" header="0.5" footer="0.5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Queens College Sociology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FRBNY</cp:lastModifiedBy>
  <cp:lastPrinted>2002-11-20T00:29:45Z</cp:lastPrinted>
  <dcterms:created xsi:type="dcterms:W3CDTF">2002-11-18T23:13:24Z</dcterms:created>
  <dcterms:modified xsi:type="dcterms:W3CDTF">2002-11-19T22:06:32Z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